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tartklar\Documents\Martin\Mosnang 2025\"/>
    </mc:Choice>
  </mc:AlternateContent>
  <xr:revisionPtr revIDLastSave="0" documentId="13_ncr:1_{F2B631DB-7666-4078-8EEE-85F1CC7CCC0F}" xr6:coauthVersionLast="47" xr6:coauthVersionMax="47" xr10:uidLastSave="{00000000-0000-0000-0000-000000000000}"/>
  <bookViews>
    <workbookView xWindow="-108" yWindow="-108" windowWidth="23256" windowHeight="12456" xr2:uid="{A539E186-B814-4CBD-A2CD-510A6C51E790}"/>
  </bookViews>
  <sheets>
    <sheet name="11er" sheetId="1" r:id="rId1"/>
    <sheet name="Worktab" sheetId="2" r:id="rId2"/>
  </sheets>
  <definedNames>
    <definedName name="_xlnm.Print_Area" localSheetId="0">'11er'!$A$1:$AB$93</definedName>
  </definedNames>
  <calcPr calcId="191029"/>
</workbook>
</file>

<file path=xl/calcChain.xml><?xml version="1.0" encoding="utf-8"?>
<calcChain xmlns="http://schemas.openxmlformats.org/spreadsheetml/2006/main">
  <c r="A6" i="1" l="1"/>
  <c r="E6" i="1"/>
  <c r="P6" i="1"/>
  <c r="Z6" i="1"/>
  <c r="AA6" i="1"/>
  <c r="A7" i="1"/>
  <c r="Q70" i="1" s="1"/>
  <c r="E7" i="1"/>
  <c r="P7" i="1"/>
  <c r="Z7" i="1"/>
  <c r="AA7" i="1"/>
  <c r="A8" i="1"/>
  <c r="S72" i="1" s="1"/>
  <c r="E8" i="1"/>
  <c r="P8" i="1"/>
  <c r="Z8" i="1"/>
  <c r="AB8" i="1" s="1"/>
  <c r="R73" i="1" s="1"/>
  <c r="AA8" i="1"/>
  <c r="A9" i="1"/>
  <c r="U74" i="1" s="1"/>
  <c r="E9" i="1"/>
  <c r="P9" i="1"/>
  <c r="Z9" i="1"/>
  <c r="AA9" i="1"/>
  <c r="AB9" i="1"/>
  <c r="T75" i="1" s="1"/>
  <c r="A10" i="1"/>
  <c r="E10" i="1"/>
  <c r="P10" i="1"/>
  <c r="Z10" i="1"/>
  <c r="AA10" i="1"/>
  <c r="A11" i="1"/>
  <c r="N78" i="1" s="1"/>
  <c r="E11" i="1"/>
  <c r="P11" i="1"/>
  <c r="Z11" i="1"/>
  <c r="AA11" i="1"/>
  <c r="A12" i="1"/>
  <c r="P69" i="1" s="1"/>
  <c r="E12" i="1"/>
  <c r="P12" i="1"/>
  <c r="Z12" i="1"/>
  <c r="AA12" i="1"/>
  <c r="A13" i="1"/>
  <c r="R71" i="1" s="1"/>
  <c r="E13" i="1"/>
  <c r="P13" i="1"/>
  <c r="Z13" i="1"/>
  <c r="AA13" i="1"/>
  <c r="A14" i="1"/>
  <c r="T73" i="1" s="1"/>
  <c r="E14" i="1"/>
  <c r="P14" i="1"/>
  <c r="Z14" i="1"/>
  <c r="AA14" i="1"/>
  <c r="A15" i="1"/>
  <c r="E15" i="1"/>
  <c r="P15" i="1"/>
  <c r="Z15" i="1"/>
  <c r="AA15" i="1"/>
  <c r="A16" i="1"/>
  <c r="X77" i="1" s="1"/>
  <c r="E16" i="1"/>
  <c r="P16" i="1"/>
  <c r="Z16" i="1"/>
  <c r="AA16" i="1"/>
  <c r="A17" i="1"/>
  <c r="P68" i="1" s="1"/>
  <c r="E17" i="1"/>
  <c r="P17" i="1"/>
  <c r="Z17" i="1"/>
  <c r="AB17" i="1" s="1"/>
  <c r="N70" i="1" s="1"/>
  <c r="AA17" i="1"/>
  <c r="A18" i="1"/>
  <c r="R69" i="1" s="1"/>
  <c r="E18" i="1"/>
  <c r="P18" i="1"/>
  <c r="Z18" i="1"/>
  <c r="AA18" i="1"/>
  <c r="A19" i="1"/>
  <c r="S71" i="1" s="1"/>
  <c r="E19" i="1"/>
  <c r="P19" i="1"/>
  <c r="Z19" i="1"/>
  <c r="AA19" i="1"/>
  <c r="A20" i="1"/>
  <c r="V74" i="1" s="1"/>
  <c r="E20" i="1"/>
  <c r="P20" i="1"/>
  <c r="Z20" i="1"/>
  <c r="AA20" i="1"/>
  <c r="A21" i="1"/>
  <c r="W75" i="1" s="1"/>
  <c r="E21" i="1"/>
  <c r="P21" i="1"/>
  <c r="Z21" i="1"/>
  <c r="AA21" i="1"/>
  <c r="A22" i="1"/>
  <c r="O78" i="1" s="1"/>
  <c r="E22" i="1"/>
  <c r="P22" i="1"/>
  <c r="Z22" i="1"/>
  <c r="AA22" i="1"/>
  <c r="A23" i="1"/>
  <c r="Q68" i="1" s="1"/>
  <c r="E23" i="1"/>
  <c r="P23" i="1"/>
  <c r="Z23" i="1"/>
  <c r="AA23" i="1"/>
  <c r="AB23" i="1"/>
  <c r="N71" i="1" s="1"/>
  <c r="A24" i="1"/>
  <c r="R70" i="1" s="1"/>
  <c r="E24" i="1"/>
  <c r="P24" i="1"/>
  <c r="Z24" i="1"/>
  <c r="AA24" i="1"/>
  <c r="A25" i="1"/>
  <c r="U73" i="1" s="1"/>
  <c r="E25" i="1"/>
  <c r="P25" i="1"/>
  <c r="Z25" i="1"/>
  <c r="AA25" i="1"/>
  <c r="A26" i="1"/>
  <c r="W74" i="1" s="1"/>
  <c r="E26" i="1"/>
  <c r="P26" i="1"/>
  <c r="Z26" i="1"/>
  <c r="AB26" i="1" s="1"/>
  <c r="T77" i="1" s="1"/>
  <c r="AA26" i="1"/>
  <c r="A27" i="1"/>
  <c r="E27" i="1"/>
  <c r="P27" i="1"/>
  <c r="Z27" i="1"/>
  <c r="AA27" i="1"/>
  <c r="A28" i="1"/>
  <c r="E28" i="1"/>
  <c r="P28" i="1"/>
  <c r="Z28" i="1"/>
  <c r="AB28" i="1" s="1"/>
  <c r="O71" i="1" s="1"/>
  <c r="AA28" i="1"/>
  <c r="A29" i="1"/>
  <c r="R68" i="1" s="1"/>
  <c r="E29" i="1"/>
  <c r="P29" i="1"/>
  <c r="Z29" i="1"/>
  <c r="AA29" i="1"/>
  <c r="A30" i="1"/>
  <c r="S70" i="1" s="1"/>
  <c r="E30" i="1"/>
  <c r="P30" i="1"/>
  <c r="Z30" i="1"/>
  <c r="AB30" i="1" s="1"/>
  <c r="P73" i="1" s="1"/>
  <c r="AA30" i="1"/>
  <c r="A31" i="1"/>
  <c r="X74" i="1" s="1"/>
  <c r="E31" i="1"/>
  <c r="P31" i="1"/>
  <c r="Z31" i="1"/>
  <c r="AA31" i="1"/>
  <c r="A32" i="1"/>
  <c r="E32" i="1"/>
  <c r="P32" i="1"/>
  <c r="Z32" i="1"/>
  <c r="AB32" i="1" s="1"/>
  <c r="U69" i="1" s="1"/>
  <c r="AA32" i="1"/>
  <c r="A33" i="1"/>
  <c r="N77" i="1" s="1"/>
  <c r="E33" i="1"/>
  <c r="P33" i="1"/>
  <c r="Z33" i="1"/>
  <c r="AA33" i="1"/>
  <c r="AB33" i="1"/>
  <c r="W68" i="1" s="1"/>
  <c r="A34" i="1"/>
  <c r="E34" i="1"/>
  <c r="P34" i="1"/>
  <c r="Z34" i="1"/>
  <c r="AA34" i="1"/>
  <c r="A35" i="1"/>
  <c r="T71" i="1" s="1"/>
  <c r="E35" i="1"/>
  <c r="P35" i="1"/>
  <c r="Z35" i="1"/>
  <c r="AA35" i="1"/>
  <c r="A36" i="1"/>
  <c r="U72" i="1" s="1"/>
  <c r="E36" i="1"/>
  <c r="P36" i="1"/>
  <c r="Z36" i="1"/>
  <c r="AA36" i="1"/>
  <c r="A37" i="1"/>
  <c r="X73" i="1" s="1"/>
  <c r="E37" i="1"/>
  <c r="P37" i="1"/>
  <c r="Z37" i="1"/>
  <c r="AA37" i="1"/>
  <c r="AB37" i="1" s="1"/>
  <c r="S78" i="1" s="1"/>
  <c r="A38" i="1"/>
  <c r="O77" i="1" s="1"/>
  <c r="E38" i="1"/>
  <c r="P38" i="1"/>
  <c r="Z38" i="1"/>
  <c r="AA38" i="1"/>
  <c r="A39" i="1"/>
  <c r="V68" i="1" s="1"/>
  <c r="E39" i="1"/>
  <c r="P39" i="1"/>
  <c r="Z39" i="1"/>
  <c r="AA39" i="1"/>
  <c r="A40" i="1"/>
  <c r="T70" i="1" s="1"/>
  <c r="E40" i="1"/>
  <c r="P40" i="1"/>
  <c r="Z40" i="1"/>
  <c r="AA40" i="1"/>
  <c r="A41" i="1"/>
  <c r="U71" i="1" s="1"/>
  <c r="E41" i="1"/>
  <c r="P41" i="1"/>
  <c r="Z41" i="1"/>
  <c r="AA41" i="1"/>
  <c r="AB41" i="1"/>
  <c r="Q75" i="1" s="1"/>
  <c r="A42" i="1"/>
  <c r="X72" i="1" s="1"/>
  <c r="E42" i="1"/>
  <c r="P42" i="1"/>
  <c r="Z42" i="1"/>
  <c r="AB42" i="1" s="1"/>
  <c r="R78" i="1" s="1"/>
  <c r="AA42" i="1"/>
  <c r="A43" i="1"/>
  <c r="W73" i="1" s="1"/>
  <c r="E43" i="1"/>
  <c r="P43" i="1"/>
  <c r="Z43" i="1"/>
  <c r="AA43" i="1"/>
  <c r="AB43" i="1" s="1"/>
  <c r="S77" i="1" s="1"/>
  <c r="A44" i="1"/>
  <c r="O76" i="1" s="1"/>
  <c r="E44" i="1"/>
  <c r="P44" i="1"/>
  <c r="Z44" i="1"/>
  <c r="AA44" i="1"/>
  <c r="A45" i="1"/>
  <c r="T68" i="1" s="1"/>
  <c r="E45" i="1"/>
  <c r="P45" i="1"/>
  <c r="Z45" i="1"/>
  <c r="AA45" i="1"/>
  <c r="A46" i="1"/>
  <c r="U70" i="1" s="1"/>
  <c r="E46" i="1"/>
  <c r="P46" i="1"/>
  <c r="Z46" i="1"/>
  <c r="AA46" i="1"/>
  <c r="A47" i="1"/>
  <c r="X71" i="1" s="1"/>
  <c r="E47" i="1"/>
  <c r="P47" i="1"/>
  <c r="Z47" i="1"/>
  <c r="AA47" i="1"/>
  <c r="AB47" i="1"/>
  <c r="Q78" i="1" s="1"/>
  <c r="A48" i="1"/>
  <c r="W72" i="1" s="1"/>
  <c r="E48" i="1"/>
  <c r="P48" i="1"/>
  <c r="Z48" i="1"/>
  <c r="AA48" i="1"/>
  <c r="A49" i="1"/>
  <c r="V73" i="1" s="1"/>
  <c r="E49" i="1"/>
  <c r="P49" i="1"/>
  <c r="Z49" i="1"/>
  <c r="AA49" i="1"/>
  <c r="A50" i="1"/>
  <c r="T69" i="1" s="1"/>
  <c r="E50" i="1"/>
  <c r="P50" i="1"/>
  <c r="Z50" i="1"/>
  <c r="AA50" i="1"/>
  <c r="A51" i="1"/>
  <c r="U68" i="1" s="1"/>
  <c r="E51" i="1"/>
  <c r="P51" i="1"/>
  <c r="Z51" i="1"/>
  <c r="AA51" i="1"/>
  <c r="AB51" i="1" s="1"/>
  <c r="N75" i="1" s="1"/>
  <c r="A52" i="1"/>
  <c r="X70" i="1" s="1"/>
  <c r="E52" i="1"/>
  <c r="P52" i="1"/>
  <c r="Z52" i="1"/>
  <c r="AA52" i="1"/>
  <c r="A53" i="1"/>
  <c r="W71" i="1" s="1"/>
  <c r="E53" i="1"/>
  <c r="P53" i="1"/>
  <c r="Z53" i="1"/>
  <c r="AA53" i="1"/>
  <c r="A54" i="1"/>
  <c r="V72" i="1" s="1"/>
  <c r="E54" i="1"/>
  <c r="P54" i="1"/>
  <c r="Z54" i="1"/>
  <c r="AA54" i="1"/>
  <c r="A55" i="1"/>
  <c r="O73" i="1" s="1"/>
  <c r="E55" i="1"/>
  <c r="P55" i="1"/>
  <c r="Z55" i="1"/>
  <c r="AA55" i="1"/>
  <c r="A60" i="1"/>
  <c r="U78" i="1" s="1"/>
  <c r="E60" i="1"/>
  <c r="P60" i="1"/>
  <c r="Z60" i="1"/>
  <c r="AA60" i="1"/>
  <c r="A61" i="1"/>
  <c r="W70" i="1" s="1"/>
  <c r="E61" i="1"/>
  <c r="P61" i="1"/>
  <c r="Z61" i="1"/>
  <c r="AA61" i="1"/>
  <c r="A62" i="1"/>
  <c r="T72" i="1" s="1"/>
  <c r="E62" i="1"/>
  <c r="P62" i="1"/>
  <c r="Z62" i="1"/>
  <c r="AA62" i="1"/>
  <c r="A63" i="1"/>
  <c r="Q76" i="1" s="1"/>
  <c r="E63" i="1"/>
  <c r="P63" i="1"/>
  <c r="Z63" i="1"/>
  <c r="AA63" i="1"/>
  <c r="A64" i="1"/>
  <c r="N73" i="1" s="1"/>
  <c r="E64" i="1"/>
  <c r="P64" i="1"/>
  <c r="Z64" i="1"/>
  <c r="AA64" i="1"/>
  <c r="Q69" i="1"/>
  <c r="O75" i="1"/>
  <c r="V75" i="1"/>
  <c r="P76" i="1"/>
  <c r="W76" i="1"/>
  <c r="X76" i="1"/>
  <c r="A1" i="2"/>
  <c r="B1" i="2"/>
  <c r="C1" i="2"/>
  <c r="A2" i="2"/>
  <c r="B2" i="2"/>
  <c r="A3" i="2"/>
  <c r="B3" i="2"/>
  <c r="A4" i="2"/>
  <c r="B4" i="2"/>
  <c r="A5" i="2"/>
  <c r="B5" i="2"/>
  <c r="A6" i="2"/>
  <c r="B6" i="2"/>
  <c r="A7" i="2"/>
  <c r="B7" i="2"/>
  <c r="A8" i="2"/>
  <c r="B8" i="2"/>
  <c r="A9" i="2"/>
  <c r="B9" i="2"/>
  <c r="A10" i="2"/>
  <c r="B10" i="2"/>
  <c r="A11" i="2"/>
  <c r="B11" i="2"/>
  <c r="AB64" i="1" l="1"/>
  <c r="S68" i="1" s="1"/>
  <c r="AB63" i="1"/>
  <c r="V71" i="1" s="1"/>
  <c r="AB62" i="1"/>
  <c r="R74" i="1" s="1"/>
  <c r="AB61" i="1"/>
  <c r="P77" i="1" s="1"/>
  <c r="AB60" i="1"/>
  <c r="X75" i="1" s="1"/>
  <c r="AB55" i="1"/>
  <c r="S69" i="1" s="1"/>
  <c r="AB54" i="1"/>
  <c r="R76" i="1" s="1"/>
  <c r="AB53" i="1"/>
  <c r="Q77" i="1" s="1"/>
  <c r="AB52" i="1"/>
  <c r="P78" i="1" s="1"/>
  <c r="AB50" i="1"/>
  <c r="O74" i="1" s="1"/>
  <c r="AB49" i="1"/>
  <c r="S76" i="1" s="1"/>
  <c r="AB48" i="1"/>
  <c r="R77" i="1" s="1"/>
  <c r="AB46" i="1"/>
  <c r="P75" i="1" s="1"/>
  <c r="AB45" i="1"/>
  <c r="N74" i="1" s="1"/>
  <c r="AB44" i="1"/>
  <c r="V69" i="1" s="1"/>
  <c r="AB40" i="1"/>
  <c r="P74" i="1" s="1"/>
  <c r="AB39" i="1"/>
  <c r="N76" i="1" s="1"/>
  <c r="AB38" i="1"/>
  <c r="W69" i="1" s="1"/>
  <c r="AB36" i="1"/>
  <c r="R75" i="1" s="1"/>
  <c r="AB35" i="1"/>
  <c r="Q74" i="1" s="1"/>
  <c r="AB34" i="1"/>
  <c r="V70" i="1" s="1"/>
  <c r="AB31" i="1"/>
  <c r="T78" i="1" s="1"/>
  <c r="AB29" i="1"/>
  <c r="N72" i="1" s="1"/>
  <c r="AB27" i="1"/>
  <c r="V78" i="1" s="1"/>
  <c r="AB25" i="1"/>
  <c r="S75" i="1" s="1"/>
  <c r="AB24" i="1"/>
  <c r="P72" i="1" s="1"/>
  <c r="AB22" i="1"/>
  <c r="X69" i="1" s="1"/>
  <c r="AB21" i="1"/>
  <c r="U77" i="1" s="1"/>
  <c r="AB20" i="1"/>
  <c r="T76" i="1" s="1"/>
  <c r="AB19" i="1"/>
  <c r="Q73" i="1" s="1"/>
  <c r="Y73" i="1" s="1"/>
  <c r="AB18" i="1"/>
  <c r="O72" i="1" s="1"/>
  <c r="AB16" i="1"/>
  <c r="W78" i="1" s="1"/>
  <c r="AB15" i="1"/>
  <c r="U76" i="1" s="1"/>
  <c r="AB14" i="1"/>
  <c r="S74" i="1" s="1"/>
  <c r="AB13" i="1"/>
  <c r="Q72" i="1" s="1"/>
  <c r="AB12" i="1"/>
  <c r="O70" i="1" s="1"/>
  <c r="AB10" i="1"/>
  <c r="V77" i="1" s="1"/>
  <c r="AB11" i="1"/>
  <c r="X68" i="1" s="1"/>
  <c r="AB6" i="1"/>
  <c r="N69" i="1" s="1"/>
  <c r="AB7" i="1"/>
  <c r="P71" i="1" s="1"/>
  <c r="O68" i="1"/>
  <c r="Y71" i="1" l="1"/>
  <c r="Y75" i="1"/>
  <c r="Y74" i="1"/>
  <c r="Y70" i="1"/>
  <c r="Y78" i="1"/>
  <c r="Y69" i="1"/>
  <c r="Y77" i="1"/>
  <c r="Y76" i="1"/>
  <c r="Y72" i="1"/>
  <c r="Y68" i="1"/>
</calcChain>
</file>

<file path=xl/sharedStrings.xml><?xml version="1.0" encoding="utf-8"?>
<sst xmlns="http://schemas.openxmlformats.org/spreadsheetml/2006/main" count="167" uniqueCount="38">
  <si>
    <t>P</t>
  </si>
  <si>
    <t>Teams</t>
  </si>
  <si>
    <t>Z-Nr.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</si>
  <si>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</si>
  <si>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</si>
  <si>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</si>
  <si>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</si>
  <si>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</si>
  <si>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</si>
  <si>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</si>
  <si>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</si>
  <si>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</si>
  <si>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</si>
  <si>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</si>
  <si>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Rang</t>
  </si>
  <si>
    <t>Pt.</t>
  </si>
  <si>
    <t>Turnier:</t>
  </si>
  <si>
    <t>Turnierleiter:</t>
  </si>
  <si>
    <t>Datum:</t>
  </si>
  <si>
    <t>Gewichtsklasse:</t>
  </si>
  <si>
    <t>SCHWEIZER TAUZIEHVERBAND</t>
  </si>
  <si>
    <t>WENDEN --&gt;</t>
  </si>
  <si>
    <t>11-Turnier</t>
  </si>
  <si>
    <t>Zeit:</t>
  </si>
  <si>
    <t>Mosnang int.</t>
  </si>
  <si>
    <t>Mix Gruppe 1</t>
  </si>
  <si>
    <t>Martin Roos</t>
  </si>
  <si>
    <t>Brunnsbergs IF</t>
  </si>
  <si>
    <t xml:space="preserve">Mosnang </t>
  </si>
  <si>
    <t>Fam Janssens Retie 2</t>
  </si>
  <si>
    <t>Sins</t>
  </si>
  <si>
    <t>Heure</t>
  </si>
  <si>
    <t>TAF Scorzè</t>
  </si>
  <si>
    <t>Hovmantorp DK 1</t>
  </si>
  <si>
    <t>Thurtal</t>
  </si>
  <si>
    <t>TZF Dietenbach</t>
  </si>
  <si>
    <t>Sokol</t>
  </si>
  <si>
    <t>TZC Allgäu Power Zell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</si>
</sst>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"/>
  </numFmts>
  <fonts count="5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8"/>
        <bgColor indexed="8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0" fillId="0" borderId="1" xfId="0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0" xfId="0" applyFont="1"/>
    <xf numFmtId="0" fontId="3" fillId="0" borderId="0" xfId="0" applyFont="1"/>
    <xf numFmtId="0" fontId="1" fillId="0" borderId="0" xfId="0" applyFont="1"/>
    <xf numFmtId="0" fontId="1" fillId="0" borderId="3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5" xfId="0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8" xfId="0" applyBorder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5" xfId="0" applyFont="1" applyBorder="1" applyAlignment="1">
      <alignment horizontal="center"/>
    </xf>
    <xf numFmtId="0" fontId="1" fillId="0" borderId="7" xfId="0" applyFont="1" applyBorder="1"/>
    <xf numFmtId="0" fontId="1" fillId="0" borderId="5" xfId="0" applyFont="1" applyBorder="1"/>
    <xf numFmtId="0" fontId="2" fillId="0" borderId="8" xfId="0" applyFont="1" applyBorder="1" applyAlignment="1">
      <alignment horizontal="left"/>
    </xf>
    <xf numFmtId="0" fontId="0" fillId="1" borderId="5" xfId="0" applyFill="1" applyBorder="1" applyAlignment="1">
      <alignment horizontal="center"/>
    </xf>
    <xf numFmtId="164" fontId="0" fillId="0" borderId="0" xfId="0" applyNumberFormat="1" applyAlignment="1">
      <alignment horizontal="center"/>
    </xf>
    <xf numFmtId="0" fontId="1" fillId="1" borderId="11" xfId="0" applyFont="1" applyFill="1" applyBorder="1" applyAlignment="1">
      <alignment horizontal="center"/>
    </xf>
    <xf numFmtId="0" fontId="0" fillId="1" borderId="3" xfId="0" applyFill="1" applyBorder="1" applyAlignment="1">
      <alignment horizontal="center"/>
    </xf>
    <xf numFmtId="0" fontId="1" fillId="1" borderId="3" xfId="0" applyFont="1" applyFill="1" applyBorder="1" applyAlignment="1">
      <alignment horizontal="center"/>
    </xf>
    <xf numFmtId="0" fontId="1" fillId="1" borderId="12" xfId="0" applyFont="1" applyFill="1" applyBorder="1" applyAlignment="1">
      <alignment horizontal="center"/>
    </xf>
    <xf numFmtId="0" fontId="0" fillId="1" borderId="1" xfId="0" applyFill="1" applyBorder="1" applyAlignment="1">
      <alignment horizontal="center"/>
    </xf>
    <xf numFmtId="0" fontId="1" fillId="1" borderId="1" xfId="0" applyFont="1" applyFill="1" applyBorder="1" applyAlignment="1">
      <alignment horizontal="center"/>
    </xf>
    <xf numFmtId="0" fontId="0" fillId="1" borderId="7" xfId="0" applyFill="1" applyBorder="1" applyAlignment="1">
      <alignment horizontal="center"/>
    </xf>
    <xf numFmtId="0" fontId="1" fillId="1" borderId="7" xfId="0" applyFont="1" applyFill="1" applyBorder="1" applyAlignment="1">
      <alignment horizontal="center"/>
    </xf>
    <xf numFmtId="0" fontId="1" fillId="1" borderId="13" xfId="0" applyFont="1" applyFill="1" applyBorder="1" applyAlignment="1">
      <alignment horizontal="center"/>
    </xf>
    <xf numFmtId="0" fontId="0" fillId="1" borderId="19" xfId="0" applyFill="1" applyBorder="1" applyAlignment="1">
      <alignment horizontal="center"/>
    </xf>
    <xf numFmtId="0" fontId="1" fillId="1" borderId="19" xfId="0" applyFont="1" applyFill="1" applyBorder="1" applyAlignment="1">
      <alignment horizontal="center"/>
    </xf>
    <xf numFmtId="0" fontId="1" fillId="1" borderId="20" xfId="0" applyFont="1" applyFill="1" applyBorder="1" applyAlignment="1">
      <alignment horizontal="center"/>
    </xf>
    <xf numFmtId="0" fontId="1" fillId="1" borderId="19" xfId="0" applyFont="1" applyFill="1" applyBorder="1"/>
    <xf numFmtId="0" fontId="1" fillId="1" borderId="4" xfId="0" applyFont="1" applyFill="1" applyBorder="1" applyAlignment="1">
      <alignment horizontal="center"/>
    </xf>
    <xf numFmtId="0" fontId="1" fillId="1" borderId="5" xfId="0" applyFont="1" applyFill="1" applyBorder="1"/>
    <xf numFmtId="0" fontId="1" fillId="1" borderId="6" xfId="0" applyFont="1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19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2" borderId="7" xfId="0" applyFont="1" applyFill="1" applyBorder="1"/>
    <xf numFmtId="0" fontId="0" fillId="2" borderId="7" xfId="0" applyFill="1" applyBorder="1" applyAlignment="1">
      <alignment horizontal="center"/>
    </xf>
    <xf numFmtId="0" fontId="1" fillId="2" borderId="29" xfId="0" applyFont="1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1" borderId="11" xfId="0" applyFont="1" applyFill="1" applyBorder="1" applyAlignment="1">
      <alignment horizontal="center"/>
    </xf>
    <xf numFmtId="0" fontId="1" fillId="1" borderId="3" xfId="0" applyFont="1" applyFill="1" applyBorder="1" applyAlignment="1">
      <alignment horizontal="center"/>
    </xf>
    <xf numFmtId="0" fontId="1" fillId="1" borderId="12" xfId="0" applyFont="1" applyFill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0" fillId="0" borderId="23" xfId="0" applyBorder="1"/>
    <xf numFmtId="0" fontId="0" fillId="1" borderId="14" xfId="0" applyFill="1" applyBorder="1"/>
    <xf numFmtId="0" fontId="0" fillId="1" borderId="15" xfId="0" applyFill="1" applyBorder="1"/>
    <xf numFmtId="0" fontId="0" fillId="1" borderId="16" xfId="0" applyFill="1" applyBorder="1"/>
    <xf numFmtId="0" fontId="1" fillId="1" borderId="24" xfId="0" applyFont="1" applyFill="1" applyBorder="1" applyAlignment="1">
      <alignment horizontal="center"/>
    </xf>
    <xf numFmtId="0" fontId="1" fillId="1" borderId="1" xfId="0" applyFont="1" applyFill="1" applyBorder="1" applyAlignment="1">
      <alignment horizontal="center"/>
    </xf>
    <xf numFmtId="0" fontId="1" fillId="1" borderId="25" xfId="0" applyFont="1" applyFill="1" applyBorder="1" applyAlignment="1">
      <alignment horizontal="center"/>
    </xf>
    <xf numFmtId="0" fontId="0" fillId="1" borderId="26" xfId="0" applyFill="1" applyBorder="1"/>
    <xf numFmtId="0" fontId="0" fillId="1" borderId="27" xfId="0" applyFill="1" applyBorder="1"/>
    <xf numFmtId="0" fontId="0" fillId="1" borderId="28" xfId="0" applyFill="1" applyBorder="1"/>
    <xf numFmtId="0" fontId="1" fillId="0" borderId="24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0" fillId="0" borderId="26" xfId="0" applyBorder="1"/>
    <xf numFmtId="0" fontId="0" fillId="0" borderId="27" xfId="0" applyBorder="1"/>
    <xf numFmtId="0" fontId="0" fillId="0" borderId="28" xfId="0" applyBorder="1"/>
    <xf numFmtId="0" fontId="1" fillId="1" borderId="13" xfId="0" applyFont="1" applyFill="1" applyBorder="1" applyAlignment="1">
      <alignment horizontal="center"/>
    </xf>
    <xf numFmtId="0" fontId="1" fillId="1" borderId="19" xfId="0" applyFont="1" applyFill="1" applyBorder="1" applyAlignment="1">
      <alignment horizontal="center"/>
    </xf>
    <xf numFmtId="0" fontId="1" fillId="1" borderId="20" xfId="0" applyFont="1" applyFill="1" applyBorder="1" applyAlignment="1">
      <alignment horizontal="center"/>
    </xf>
    <xf numFmtId="0" fontId="0" fillId="1" borderId="3" xfId="0" applyFill="1" applyBorder="1"/>
    <xf numFmtId="0" fontId="0" fillId="1" borderId="3" xfId="0" applyFill="1" applyBorder="1" applyAlignment="1">
      <alignment horizontal="center"/>
    </xf>
    <xf numFmtId="0" fontId="0" fillId="1" borderId="1" xfId="0" applyFill="1" applyBorder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1" borderId="1" xfId="0" applyFill="1" applyBorder="1" applyAlignment="1">
      <alignment horizontal="center"/>
    </xf>
    <xf numFmtId="0" fontId="0" fillId="2" borderId="3" xfId="0" applyFill="1" applyBorder="1"/>
    <xf numFmtId="0" fontId="0" fillId="1" borderId="7" xfId="0" applyFill="1" applyBorder="1"/>
    <xf numFmtId="0" fontId="0" fillId="1" borderId="7" xfId="0" applyFill="1" applyBorder="1" applyAlignment="1">
      <alignment horizontal="center"/>
    </xf>
    <xf numFmtId="0" fontId="0" fillId="0" borderId="3" xfId="0" applyBorder="1"/>
    <xf numFmtId="0" fontId="0" fillId="0" borderId="3" xfId="0" applyBorder="1" applyAlignment="1">
      <alignment horizontal="center"/>
    </xf>
    <xf numFmtId="0" fontId="0" fillId="1" borderId="19" xfId="0" applyFill="1" applyBorder="1"/>
    <xf numFmtId="0" fontId="0" fillId="2" borderId="14" xfId="0" applyFill="1" applyBorder="1"/>
    <xf numFmtId="0" fontId="0" fillId="2" borderId="15" xfId="0" applyFill="1" applyBorder="1"/>
    <xf numFmtId="0" fontId="0" fillId="2" borderId="16" xfId="0" applyFill="1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1" borderId="17" xfId="0" applyFill="1" applyBorder="1"/>
    <xf numFmtId="0" fontId="0" fillId="1" borderId="18" xfId="0" applyFill="1" applyBorder="1"/>
    <xf numFmtId="0" fontId="0" fillId="1" borderId="9" xfId="0" applyFill="1" applyBorder="1"/>
    <xf numFmtId="0" fontId="0" fillId="0" borderId="5" xfId="0" applyBorder="1" applyAlignment="1">
      <alignment horizontal="center"/>
    </xf>
    <xf numFmtId="0" fontId="0" fillId="1" borderId="19" xfId="0" applyFill="1" applyBorder="1" applyAlignment="1">
      <alignment horizontal="center"/>
    </xf>
    <xf numFmtId="0" fontId="0" fillId="1" borderId="5" xfId="0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10" xfId="0" applyFont="1" applyBorder="1"/>
    <xf numFmtId="14" fontId="1" fillId="0" borderId="10" xfId="0" applyNumberFormat="1" applyFont="1" applyBorder="1"/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21" xfId="0" applyBorder="1"/>
    <xf numFmtId="0" fontId="0" fillId="0" borderId="22" xfId="0" applyBorder="1"/>
    <xf numFmtId="0" fontId="0" fillId="1" borderId="21" xfId="0" applyFill="1" applyBorder="1"/>
    <xf numFmtId="0" fontId="0" fillId="1" borderId="22" xfId="0" applyFill="1" applyBorder="1"/>
    <xf numFmtId="0" fontId="0" fillId="1" borderId="23" xfId="0" applyFill="1" applyBorder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28E952-6FAF-4966-890E-1EEBC1102135}">
  <sheetPr>
    <pageSetUpPr fitToPage="1"/>
  </sheetPr>
  <dimension ref="A1:AC96"/>
  <sheetViews>
    <sheetView tabSelected="1" topLeftCell="A61" zoomScale="120" zoomScaleNormal="120" workbookViewId="0">
      <selection activeCell="C74" sqref="C74:M74"/>
    </sheetView>
  </sheetViews>
  <sheetFormatPr baseColWidth="10" defaultColWidth="3.33203125" defaultRowHeight="13.2" x14ac:dyDescent="0.25"/>
  <cols>
    <col min="1" max="28" width="3.33203125" customWidth="1"/>
    <col min="29" max="29" width="7.88671875" style="24" customWidth="1"/>
  </cols>
  <sheetData>
    <row r="1" spans="1:29" ht="21" x14ac:dyDescent="0.4">
      <c r="G1" s="107" t="s">
        <v>20</v>
      </c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</row>
    <row r="2" spans="1:29" ht="18" customHeight="1" x14ac:dyDescent="0.25">
      <c r="A2" t="s">
        <v>16</v>
      </c>
      <c r="C2" s="105" t="s">
        <v>24</v>
      </c>
      <c r="D2" s="105"/>
      <c r="E2" s="105"/>
      <c r="F2" s="105"/>
      <c r="G2" s="105"/>
      <c r="H2" s="105"/>
      <c r="I2" s="105"/>
      <c r="K2" t="s">
        <v>18</v>
      </c>
      <c r="M2" s="106">
        <v>45807</v>
      </c>
      <c r="N2" s="105"/>
      <c r="O2" s="105"/>
      <c r="P2" s="105"/>
      <c r="Q2" s="105"/>
      <c r="S2" t="s">
        <v>19</v>
      </c>
      <c r="X2" s="105" t="s">
        <v>25</v>
      </c>
      <c r="Y2" s="105"/>
      <c r="Z2" s="105"/>
      <c r="AA2" s="105"/>
      <c r="AB2" s="105"/>
    </row>
    <row r="3" spans="1:29" ht="18" customHeight="1" x14ac:dyDescent="0.25">
      <c r="A3" t="s">
        <v>17</v>
      </c>
      <c r="E3" s="105" t="s">
        <v>26</v>
      </c>
      <c r="F3" s="105"/>
      <c r="G3" s="105"/>
      <c r="H3" s="105"/>
      <c r="I3" s="105"/>
      <c r="J3" s="105"/>
      <c r="K3" s="105"/>
      <c r="L3" s="105"/>
      <c r="AC3" s="24" t="s">
        <v>23</v>
      </c>
    </row>
    <row r="4" spans="1:29" ht="11.1" customHeight="1" thickBot="1" x14ac:dyDescent="0.3">
      <c r="Y4" s="4" t="s">
        <v>22</v>
      </c>
    </row>
    <row r="5" spans="1:29" ht="14.1" customHeight="1" thickBot="1" x14ac:dyDescent="0.3">
      <c r="A5" s="9" t="s">
        <v>0</v>
      </c>
      <c r="B5" s="19">
        <v>1</v>
      </c>
      <c r="C5" s="19">
        <v>2</v>
      </c>
      <c r="D5" s="10"/>
      <c r="E5" s="52" t="s">
        <v>1</v>
      </c>
      <c r="F5" s="52"/>
      <c r="G5" s="52"/>
      <c r="H5" s="52"/>
      <c r="I5" s="52"/>
      <c r="J5" s="52"/>
      <c r="K5" s="52"/>
      <c r="L5" s="52"/>
      <c r="M5" s="52"/>
      <c r="N5" s="52" t="s">
        <v>2</v>
      </c>
      <c r="O5" s="52"/>
      <c r="P5" s="52" t="s">
        <v>1</v>
      </c>
      <c r="Q5" s="52"/>
      <c r="R5" s="52"/>
      <c r="S5" s="52"/>
      <c r="T5" s="52"/>
      <c r="U5" s="52"/>
      <c r="V5" s="52"/>
      <c r="W5" s="52"/>
      <c r="X5" s="52"/>
      <c r="Y5" s="10"/>
      <c r="Z5" s="19">
        <v>1</v>
      </c>
      <c r="AA5" s="19">
        <v>2</v>
      </c>
      <c r="AB5" s="11" t="s">
        <v>0</v>
      </c>
    </row>
    <row r="6" spans="1:29" ht="14.1" customHeight="1" x14ac:dyDescent="0.25">
      <c r="A6" s="25">
        <f>IF(B6="","",IF(B6+C6=2,"3",B6+C6))</f>
        <v>0</v>
      </c>
      <c r="B6" s="26">
        <v>0</v>
      </c>
      <c r="C6" s="26">
        <v>0</v>
      </c>
      <c r="D6" s="27" t="s">
        <v>3</v>
      </c>
      <c r="E6" s="80" t="str">
        <f>IF(C68="","",C68)</f>
        <v>Brunnsbergs IF</v>
      </c>
      <c r="F6" s="80"/>
      <c r="G6" s="80"/>
      <c r="H6" s="80"/>
      <c r="I6" s="80"/>
      <c r="J6" s="80"/>
      <c r="K6" s="80"/>
      <c r="L6" s="80"/>
      <c r="M6" s="80"/>
      <c r="N6" s="81">
        <v>1</v>
      </c>
      <c r="O6" s="81"/>
      <c r="P6" s="80" t="str">
        <f>IF(C69="","",C69)</f>
        <v xml:space="preserve">Mosnang </v>
      </c>
      <c r="Q6" s="80"/>
      <c r="R6" s="80"/>
      <c r="S6" s="80"/>
      <c r="T6" s="80"/>
      <c r="U6" s="80"/>
      <c r="V6" s="80"/>
      <c r="W6" s="80"/>
      <c r="X6" s="80"/>
      <c r="Y6" s="27" t="s">
        <v>4</v>
      </c>
      <c r="Z6" s="26" t="str">
        <f t="shared" ref="Z6:AA9" si="0">IF(B6=1,"0",IF(B6="","","1"))</f>
        <v>1</v>
      </c>
      <c r="AA6" s="26" t="str">
        <f t="shared" si="0"/>
        <v>1</v>
      </c>
      <c r="AB6" s="28" t="str">
        <f>IF(Z6="","",IF(AA6="",Z6,IF(Z6+AA6=2,"3",Z6+AA6)))</f>
        <v>3</v>
      </c>
    </row>
    <row r="7" spans="1:29" ht="14.1" customHeight="1" x14ac:dyDescent="0.25">
      <c r="A7" s="46">
        <f t="shared" ref="A7:A55" si="1">IF(B7="","",IF(B7+C7=2,"3",B7+C7))</f>
        <v>0</v>
      </c>
      <c r="B7" s="1">
        <v>0</v>
      </c>
      <c r="C7" s="1">
        <v>0</v>
      </c>
      <c r="D7" s="3" t="s">
        <v>5</v>
      </c>
      <c r="E7" s="83" t="str">
        <f>IF(C70="","",C70)</f>
        <v>Fam Janssens Retie 2</v>
      </c>
      <c r="F7" s="83"/>
      <c r="G7" s="83"/>
      <c r="H7" s="83"/>
      <c r="I7" s="83"/>
      <c r="J7" s="83"/>
      <c r="K7" s="83"/>
      <c r="L7" s="83"/>
      <c r="M7" s="83"/>
      <c r="N7" s="84">
        <v>2</v>
      </c>
      <c r="O7" s="84"/>
      <c r="P7" s="83" t="str">
        <f>IF(C71="","",C71)</f>
        <v>Sins</v>
      </c>
      <c r="Q7" s="83"/>
      <c r="R7" s="83"/>
      <c r="S7" s="83"/>
      <c r="T7" s="83"/>
      <c r="U7" s="83"/>
      <c r="V7" s="83"/>
      <c r="W7" s="83"/>
      <c r="X7" s="83"/>
      <c r="Y7" s="3" t="s">
        <v>6</v>
      </c>
      <c r="Z7" s="44" t="str">
        <f t="shared" si="0"/>
        <v>1</v>
      </c>
      <c r="AA7" s="44" t="str">
        <f t="shared" si="0"/>
        <v>1</v>
      </c>
      <c r="AB7" s="45" t="str">
        <f>IF(Z7="","",IF(AA7="",Z7,IF(Z7+AA7=2,"3",Z7+AA7)))</f>
        <v>3</v>
      </c>
    </row>
    <row r="8" spans="1:29" ht="14.1" customHeight="1" x14ac:dyDescent="0.25">
      <c r="A8" s="25">
        <f t="shared" si="1"/>
        <v>1</v>
      </c>
      <c r="B8" s="29">
        <v>0</v>
      </c>
      <c r="C8" s="29">
        <v>1</v>
      </c>
      <c r="D8" s="30" t="s">
        <v>7</v>
      </c>
      <c r="E8" s="82" t="str">
        <f>IF(C72="","",C72)</f>
        <v>Heure</v>
      </c>
      <c r="F8" s="82"/>
      <c r="G8" s="82"/>
      <c r="H8" s="82"/>
      <c r="I8" s="82"/>
      <c r="J8" s="82"/>
      <c r="K8" s="82"/>
      <c r="L8" s="82"/>
      <c r="M8" s="82"/>
      <c r="N8" s="85">
        <v>3</v>
      </c>
      <c r="O8" s="85"/>
      <c r="P8" s="82" t="str">
        <f>IF(C73="","",C73)</f>
        <v>TAF Scorzè</v>
      </c>
      <c r="Q8" s="82"/>
      <c r="R8" s="82"/>
      <c r="S8" s="82"/>
      <c r="T8" s="82"/>
      <c r="U8" s="82"/>
      <c r="V8" s="82"/>
      <c r="W8" s="82"/>
      <c r="X8" s="82"/>
      <c r="Y8" s="30" t="s">
        <v>8</v>
      </c>
      <c r="Z8" s="26" t="str">
        <f t="shared" si="0"/>
        <v>1</v>
      </c>
      <c r="AA8" s="26" t="str">
        <f t="shared" si="0"/>
        <v>0</v>
      </c>
      <c r="AB8" s="28">
        <f>IF(Z8="","",IF(AA8="",Z8,IF(Z8+AA8=2,"3",Z8+AA8)))</f>
        <v>1</v>
      </c>
    </row>
    <row r="9" spans="1:29" ht="14.1" customHeight="1" x14ac:dyDescent="0.25">
      <c r="A9" s="46" t="str">
        <f t="shared" si="1"/>
        <v>3</v>
      </c>
      <c r="B9" s="1">
        <v>1</v>
      </c>
      <c r="C9" s="1">
        <v>1</v>
      </c>
      <c r="D9" s="3" t="s">
        <v>9</v>
      </c>
      <c r="E9" s="83" t="str">
        <f>IF(C74="","",C74)</f>
        <v>Hovmantorp DK 1</v>
      </c>
      <c r="F9" s="83"/>
      <c r="G9" s="83"/>
      <c r="H9" s="83"/>
      <c r="I9" s="83"/>
      <c r="J9" s="83"/>
      <c r="K9" s="83"/>
      <c r="L9" s="83"/>
      <c r="M9" s="83"/>
      <c r="N9" s="84">
        <v>4</v>
      </c>
      <c r="O9" s="84"/>
      <c r="P9" s="83" t="str">
        <f>IF(C75="","",C75)</f>
        <v>Thurtal</v>
      </c>
      <c r="Q9" s="83"/>
      <c r="R9" s="83"/>
      <c r="S9" s="83"/>
      <c r="T9" s="83"/>
      <c r="U9" s="83"/>
      <c r="V9" s="83"/>
      <c r="W9" s="83"/>
      <c r="X9" s="83"/>
      <c r="Y9" s="3" t="s">
        <v>10</v>
      </c>
      <c r="Z9" s="44" t="str">
        <f t="shared" si="0"/>
        <v>0</v>
      </c>
      <c r="AA9" s="44" t="str">
        <f t="shared" si="0"/>
        <v>0</v>
      </c>
      <c r="AB9" s="45">
        <f>IF(Z9="","",IF(AA9="",Z9,IF(Z9+AA9=2,"3",Z9+AA9)))</f>
        <v>0</v>
      </c>
    </row>
    <row r="10" spans="1:29" ht="14.1" customHeight="1" x14ac:dyDescent="0.25">
      <c r="A10" s="25" t="str">
        <f t="shared" si="1"/>
        <v>3</v>
      </c>
      <c r="B10" s="29">
        <v>1</v>
      </c>
      <c r="C10" s="29">
        <v>1</v>
      </c>
      <c r="D10" s="30" t="s">
        <v>11</v>
      </c>
      <c r="E10" s="82" t="str">
        <f>IF(C76="","",C76)</f>
        <v>TZF Dietenbach</v>
      </c>
      <c r="F10" s="82"/>
      <c r="G10" s="82"/>
      <c r="H10" s="82"/>
      <c r="I10" s="82"/>
      <c r="J10" s="82"/>
      <c r="K10" s="82"/>
      <c r="L10" s="82"/>
      <c r="M10" s="82"/>
      <c r="N10" s="85">
        <v>5</v>
      </c>
      <c r="O10" s="85"/>
      <c r="P10" s="82" t="str">
        <f>IF(C77="","",C77)</f>
        <v>Sokol</v>
      </c>
      <c r="Q10" s="82"/>
      <c r="R10" s="82"/>
      <c r="S10" s="82"/>
      <c r="T10" s="82"/>
      <c r="U10" s="82"/>
      <c r="V10" s="82"/>
      <c r="W10" s="82"/>
      <c r="X10" s="82"/>
      <c r="Y10" s="30" t="s">
        <v>12</v>
      </c>
      <c r="Z10" s="26" t="str">
        <f t="shared" ref="Z10:Z55" si="2">IF(B10=1,"0",IF(B10="","","1"))</f>
        <v>0</v>
      </c>
      <c r="AA10" s="26" t="str">
        <f t="shared" ref="AA10:AA55" si="3">IF(C10=1,"0",IF(C10="","","1"))</f>
        <v>0</v>
      </c>
      <c r="AB10" s="28">
        <f t="shared" ref="AB10:AB55" si="4">IF(Z10="","",IF(AA10="",Z10,IF(Z10+AA10=2,"3",Z10+AA10)))</f>
        <v>0</v>
      </c>
    </row>
    <row r="11" spans="1:29" ht="14.1" customHeight="1" x14ac:dyDescent="0.25">
      <c r="A11" s="46" t="str">
        <f t="shared" si="1"/>
        <v>3</v>
      </c>
      <c r="B11" s="1">
        <v>1</v>
      </c>
      <c r="C11" s="1">
        <v>1</v>
      </c>
      <c r="D11" s="3" t="s">
        <v>13</v>
      </c>
      <c r="E11" s="83" t="str">
        <f>IF(C78="","",C78)</f>
        <v>TZC Allgäu Power Zell</v>
      </c>
      <c r="F11" s="83"/>
      <c r="G11" s="83"/>
      <c r="H11" s="83"/>
      <c r="I11" s="83"/>
      <c r="J11" s="83"/>
      <c r="K11" s="83"/>
      <c r="L11" s="83"/>
      <c r="M11" s="83"/>
      <c r="N11" s="84">
        <v>6</v>
      </c>
      <c r="O11" s="84"/>
      <c r="P11" s="83" t="str">
        <f>IF(C68="","",C68)</f>
        <v>Brunnsbergs IF</v>
      </c>
      <c r="Q11" s="83"/>
      <c r="R11" s="83"/>
      <c r="S11" s="83"/>
      <c r="T11" s="83"/>
      <c r="U11" s="83"/>
      <c r="V11" s="83"/>
      <c r="W11" s="83"/>
      <c r="X11" s="83"/>
      <c r="Y11" s="3" t="s">
        <v>3</v>
      </c>
      <c r="Z11" s="44" t="str">
        <f t="shared" si="2"/>
        <v>0</v>
      </c>
      <c r="AA11" s="44" t="str">
        <f t="shared" si="3"/>
        <v>0</v>
      </c>
      <c r="AB11" s="45">
        <f t="shared" si="4"/>
        <v>0</v>
      </c>
    </row>
    <row r="12" spans="1:29" ht="14.1" customHeight="1" x14ac:dyDescent="0.25">
      <c r="A12" s="25">
        <f t="shared" si="1"/>
        <v>1</v>
      </c>
      <c r="B12" s="29">
        <v>0</v>
      </c>
      <c r="C12" s="29">
        <v>1</v>
      </c>
      <c r="D12" s="30" t="s">
        <v>4</v>
      </c>
      <c r="E12" s="82" t="str">
        <f>IF(C69="","",C69)</f>
        <v xml:space="preserve">Mosnang </v>
      </c>
      <c r="F12" s="82"/>
      <c r="G12" s="82"/>
      <c r="H12" s="82"/>
      <c r="I12" s="82"/>
      <c r="J12" s="82"/>
      <c r="K12" s="82"/>
      <c r="L12" s="82"/>
      <c r="M12" s="82"/>
      <c r="N12" s="85">
        <v>7</v>
      </c>
      <c r="O12" s="85"/>
      <c r="P12" s="82" t="str">
        <f>IF(C70="","",C70)</f>
        <v>Fam Janssens Retie 2</v>
      </c>
      <c r="Q12" s="82"/>
      <c r="R12" s="82"/>
      <c r="S12" s="82"/>
      <c r="T12" s="82"/>
      <c r="U12" s="82"/>
      <c r="V12" s="82"/>
      <c r="W12" s="82"/>
      <c r="X12" s="82"/>
      <c r="Y12" s="30" t="s">
        <v>5</v>
      </c>
      <c r="Z12" s="26" t="str">
        <f t="shared" si="2"/>
        <v>1</v>
      </c>
      <c r="AA12" s="26" t="str">
        <f t="shared" si="3"/>
        <v>0</v>
      </c>
      <c r="AB12" s="28">
        <f t="shared" si="4"/>
        <v>1</v>
      </c>
    </row>
    <row r="13" spans="1:29" ht="14.1" customHeight="1" x14ac:dyDescent="0.25">
      <c r="A13" s="46" t="str">
        <f t="shared" si="1"/>
        <v>3</v>
      </c>
      <c r="B13" s="1">
        <v>1</v>
      </c>
      <c r="C13" s="1">
        <v>1</v>
      </c>
      <c r="D13" s="3" t="s">
        <v>6</v>
      </c>
      <c r="E13" s="83" t="str">
        <f>IF(C71="","",C71)</f>
        <v>Sins</v>
      </c>
      <c r="F13" s="83"/>
      <c r="G13" s="83"/>
      <c r="H13" s="83"/>
      <c r="I13" s="83"/>
      <c r="J13" s="83"/>
      <c r="K13" s="83"/>
      <c r="L13" s="83"/>
      <c r="M13" s="83"/>
      <c r="N13" s="84">
        <v>8</v>
      </c>
      <c r="O13" s="84"/>
      <c r="P13" s="83" t="str">
        <f>IF(C72="","",C72)</f>
        <v>Heure</v>
      </c>
      <c r="Q13" s="83"/>
      <c r="R13" s="83"/>
      <c r="S13" s="83"/>
      <c r="T13" s="83"/>
      <c r="U13" s="83"/>
      <c r="V13" s="83"/>
      <c r="W13" s="83"/>
      <c r="X13" s="83"/>
      <c r="Y13" s="3" t="s">
        <v>7</v>
      </c>
      <c r="Z13" s="44" t="str">
        <f t="shared" si="2"/>
        <v>0</v>
      </c>
      <c r="AA13" s="44" t="str">
        <f t="shared" si="3"/>
        <v>0</v>
      </c>
      <c r="AB13" s="45">
        <f t="shared" si="4"/>
        <v>0</v>
      </c>
    </row>
    <row r="14" spans="1:29" ht="14.1" customHeight="1" x14ac:dyDescent="0.25">
      <c r="A14" s="25">
        <f t="shared" si="1"/>
        <v>1</v>
      </c>
      <c r="B14" s="29">
        <v>0</v>
      </c>
      <c r="C14" s="29">
        <v>1</v>
      </c>
      <c r="D14" s="30" t="s">
        <v>8</v>
      </c>
      <c r="E14" s="82" t="str">
        <f>IF(C73="","",C73)</f>
        <v>TAF Scorzè</v>
      </c>
      <c r="F14" s="82"/>
      <c r="G14" s="82"/>
      <c r="H14" s="82"/>
      <c r="I14" s="82"/>
      <c r="J14" s="82"/>
      <c r="K14" s="82"/>
      <c r="L14" s="82"/>
      <c r="M14" s="82"/>
      <c r="N14" s="85">
        <v>9</v>
      </c>
      <c r="O14" s="85"/>
      <c r="P14" s="82" t="str">
        <f>IF(C74="","",C74)</f>
        <v>Hovmantorp DK 1</v>
      </c>
      <c r="Q14" s="82"/>
      <c r="R14" s="82"/>
      <c r="S14" s="82"/>
      <c r="T14" s="82"/>
      <c r="U14" s="82"/>
      <c r="V14" s="82"/>
      <c r="W14" s="82"/>
      <c r="X14" s="82"/>
      <c r="Y14" s="30" t="s">
        <v>9</v>
      </c>
      <c r="Z14" s="26" t="str">
        <f t="shared" si="2"/>
        <v>1</v>
      </c>
      <c r="AA14" s="26" t="str">
        <f t="shared" si="3"/>
        <v>0</v>
      </c>
      <c r="AB14" s="28">
        <f t="shared" si="4"/>
        <v>1</v>
      </c>
    </row>
    <row r="15" spans="1:29" ht="14.1" customHeight="1" x14ac:dyDescent="0.25">
      <c r="A15" s="46">
        <f t="shared" si="1"/>
        <v>1</v>
      </c>
      <c r="B15" s="1">
        <v>1</v>
      </c>
      <c r="C15" s="1">
        <v>0</v>
      </c>
      <c r="D15" s="3" t="s">
        <v>10</v>
      </c>
      <c r="E15" s="83" t="str">
        <f>IF(C75="","",C75)</f>
        <v>Thurtal</v>
      </c>
      <c r="F15" s="83"/>
      <c r="G15" s="83"/>
      <c r="H15" s="83"/>
      <c r="I15" s="83"/>
      <c r="J15" s="83"/>
      <c r="K15" s="83"/>
      <c r="L15" s="83"/>
      <c r="M15" s="83"/>
      <c r="N15" s="84">
        <v>10</v>
      </c>
      <c r="O15" s="84"/>
      <c r="P15" s="83" t="str">
        <f>IF(C76="","",C76)</f>
        <v>TZF Dietenbach</v>
      </c>
      <c r="Q15" s="83"/>
      <c r="R15" s="83"/>
      <c r="S15" s="83"/>
      <c r="T15" s="83"/>
      <c r="U15" s="83"/>
      <c r="V15" s="83"/>
      <c r="W15" s="83"/>
      <c r="X15" s="83"/>
      <c r="Y15" s="3" t="s">
        <v>11</v>
      </c>
      <c r="Z15" s="44" t="str">
        <f t="shared" si="2"/>
        <v>0</v>
      </c>
      <c r="AA15" s="44" t="str">
        <f t="shared" si="3"/>
        <v>1</v>
      </c>
      <c r="AB15" s="45">
        <f t="shared" si="4"/>
        <v>1</v>
      </c>
    </row>
    <row r="16" spans="1:29" ht="14.1" customHeight="1" x14ac:dyDescent="0.25">
      <c r="A16" s="25">
        <f t="shared" si="1"/>
        <v>0</v>
      </c>
      <c r="B16" s="29">
        <v>0</v>
      </c>
      <c r="C16" s="29">
        <v>0</v>
      </c>
      <c r="D16" s="30" t="s">
        <v>12</v>
      </c>
      <c r="E16" s="82" t="str">
        <f>IF(C77="","",C77)</f>
        <v>Sokol</v>
      </c>
      <c r="F16" s="82"/>
      <c r="G16" s="82"/>
      <c r="H16" s="82"/>
      <c r="I16" s="82"/>
      <c r="J16" s="82"/>
      <c r="K16" s="82"/>
      <c r="L16" s="82"/>
      <c r="M16" s="82"/>
      <c r="N16" s="85">
        <v>11</v>
      </c>
      <c r="O16" s="85"/>
      <c r="P16" s="82" t="str">
        <f>IF(C78="","",C78)</f>
        <v>TZC Allgäu Power Zell</v>
      </c>
      <c r="Q16" s="82"/>
      <c r="R16" s="82"/>
      <c r="S16" s="82"/>
      <c r="T16" s="82"/>
      <c r="U16" s="82"/>
      <c r="V16" s="82"/>
      <c r="W16" s="82"/>
      <c r="X16" s="82"/>
      <c r="Y16" s="30" t="s">
        <v>13</v>
      </c>
      <c r="Z16" s="26" t="str">
        <f t="shared" si="2"/>
        <v>1</v>
      </c>
      <c r="AA16" s="26" t="str">
        <f t="shared" si="3"/>
        <v>1</v>
      </c>
      <c r="AB16" s="28" t="str">
        <f t="shared" si="4"/>
        <v>3</v>
      </c>
    </row>
    <row r="17" spans="1:28" ht="14.1" customHeight="1" x14ac:dyDescent="0.25">
      <c r="A17" s="46" t="str">
        <f t="shared" si="1"/>
        <v>3</v>
      </c>
      <c r="B17" s="1">
        <v>1</v>
      </c>
      <c r="C17" s="1">
        <v>1</v>
      </c>
      <c r="D17" s="3" t="s">
        <v>3</v>
      </c>
      <c r="E17" s="86" t="str">
        <f>IF(C68="","",C68)</f>
        <v>Brunnsbergs IF</v>
      </c>
      <c r="F17" s="86"/>
      <c r="G17" s="86"/>
      <c r="H17" s="86"/>
      <c r="I17" s="86"/>
      <c r="J17" s="86"/>
      <c r="K17" s="86"/>
      <c r="L17" s="86"/>
      <c r="M17" s="86"/>
      <c r="N17" s="84">
        <v>12</v>
      </c>
      <c r="O17" s="84"/>
      <c r="P17" s="83" t="str">
        <f>IF(C70="","",C70)</f>
        <v>Fam Janssens Retie 2</v>
      </c>
      <c r="Q17" s="83"/>
      <c r="R17" s="83"/>
      <c r="S17" s="83"/>
      <c r="T17" s="83"/>
      <c r="U17" s="83"/>
      <c r="V17" s="83"/>
      <c r="W17" s="83"/>
      <c r="X17" s="83"/>
      <c r="Y17" s="3" t="s">
        <v>5</v>
      </c>
      <c r="Z17" s="44" t="str">
        <f t="shared" si="2"/>
        <v>0</v>
      </c>
      <c r="AA17" s="44" t="str">
        <f t="shared" si="3"/>
        <v>0</v>
      </c>
      <c r="AB17" s="45">
        <f t="shared" si="4"/>
        <v>0</v>
      </c>
    </row>
    <row r="18" spans="1:28" ht="14.1" customHeight="1" x14ac:dyDescent="0.25">
      <c r="A18" s="25">
        <f t="shared" si="1"/>
        <v>0</v>
      </c>
      <c r="B18" s="29">
        <v>0</v>
      </c>
      <c r="C18" s="29">
        <v>0</v>
      </c>
      <c r="D18" s="30" t="s">
        <v>4</v>
      </c>
      <c r="E18" s="82" t="str">
        <f>IF(C69="","",C69)</f>
        <v xml:space="preserve">Mosnang </v>
      </c>
      <c r="F18" s="82"/>
      <c r="G18" s="82"/>
      <c r="H18" s="82"/>
      <c r="I18" s="82"/>
      <c r="J18" s="82"/>
      <c r="K18" s="82"/>
      <c r="L18" s="82"/>
      <c r="M18" s="82"/>
      <c r="N18" s="85">
        <v>13</v>
      </c>
      <c r="O18" s="85"/>
      <c r="P18" s="82" t="str">
        <f>IF(C72="","",C72)</f>
        <v>Heure</v>
      </c>
      <c r="Q18" s="82"/>
      <c r="R18" s="82"/>
      <c r="S18" s="82"/>
      <c r="T18" s="82"/>
      <c r="U18" s="82"/>
      <c r="V18" s="82"/>
      <c r="W18" s="82"/>
      <c r="X18" s="82"/>
      <c r="Y18" s="30" t="s">
        <v>7</v>
      </c>
      <c r="Z18" s="26" t="str">
        <f t="shared" si="2"/>
        <v>1</v>
      </c>
      <c r="AA18" s="26" t="str">
        <f t="shared" si="3"/>
        <v>1</v>
      </c>
      <c r="AB18" s="28" t="str">
        <f t="shared" si="4"/>
        <v>3</v>
      </c>
    </row>
    <row r="19" spans="1:28" ht="14.1" customHeight="1" x14ac:dyDescent="0.25">
      <c r="A19" s="46" t="str">
        <f t="shared" si="1"/>
        <v>3</v>
      </c>
      <c r="B19" s="1">
        <v>1</v>
      </c>
      <c r="C19" s="1">
        <v>1</v>
      </c>
      <c r="D19" s="3" t="s">
        <v>6</v>
      </c>
      <c r="E19" s="83" t="str">
        <f>IF(C71="","",C71)</f>
        <v>Sins</v>
      </c>
      <c r="F19" s="83"/>
      <c r="G19" s="83"/>
      <c r="H19" s="83"/>
      <c r="I19" s="83"/>
      <c r="J19" s="83"/>
      <c r="K19" s="83"/>
      <c r="L19" s="83"/>
      <c r="M19" s="83"/>
      <c r="N19" s="84">
        <v>14</v>
      </c>
      <c r="O19" s="84"/>
      <c r="P19" s="83" t="str">
        <f>IF(C73="","",C73)</f>
        <v>TAF Scorzè</v>
      </c>
      <c r="Q19" s="83"/>
      <c r="R19" s="83"/>
      <c r="S19" s="83"/>
      <c r="T19" s="83"/>
      <c r="U19" s="83"/>
      <c r="V19" s="83"/>
      <c r="W19" s="83"/>
      <c r="X19" s="83"/>
      <c r="Y19" s="3" t="s">
        <v>8</v>
      </c>
      <c r="Z19" s="44" t="str">
        <f t="shared" si="2"/>
        <v>0</v>
      </c>
      <c r="AA19" s="44" t="str">
        <f t="shared" si="3"/>
        <v>0</v>
      </c>
      <c r="AB19" s="45">
        <f t="shared" si="4"/>
        <v>0</v>
      </c>
    </row>
    <row r="20" spans="1:28" ht="14.1" customHeight="1" x14ac:dyDescent="0.25">
      <c r="A20" s="25" t="str">
        <f t="shared" si="1"/>
        <v>3</v>
      </c>
      <c r="B20" s="29">
        <v>1</v>
      </c>
      <c r="C20" s="29">
        <v>1</v>
      </c>
      <c r="D20" s="30" t="s">
        <v>9</v>
      </c>
      <c r="E20" s="82" t="str">
        <f>IF(C74="","",C74)</f>
        <v>Hovmantorp DK 1</v>
      </c>
      <c r="F20" s="82"/>
      <c r="G20" s="82"/>
      <c r="H20" s="82"/>
      <c r="I20" s="82"/>
      <c r="J20" s="82"/>
      <c r="K20" s="82"/>
      <c r="L20" s="82"/>
      <c r="M20" s="82"/>
      <c r="N20" s="85">
        <v>15</v>
      </c>
      <c r="O20" s="85"/>
      <c r="P20" s="82" t="str">
        <f>IF(C76="","",C76)</f>
        <v>TZF Dietenbach</v>
      </c>
      <c r="Q20" s="82"/>
      <c r="R20" s="82"/>
      <c r="S20" s="82"/>
      <c r="T20" s="82"/>
      <c r="U20" s="82"/>
      <c r="V20" s="82"/>
      <c r="W20" s="82"/>
      <c r="X20" s="82"/>
      <c r="Y20" s="30" t="s">
        <v>11</v>
      </c>
      <c r="Z20" s="26" t="str">
        <f t="shared" si="2"/>
        <v>0</v>
      </c>
      <c r="AA20" s="26" t="str">
        <f t="shared" si="3"/>
        <v>0</v>
      </c>
      <c r="AB20" s="28">
        <f t="shared" si="4"/>
        <v>0</v>
      </c>
    </row>
    <row r="21" spans="1:28" ht="14.1" customHeight="1" x14ac:dyDescent="0.25">
      <c r="A21" s="46" t="str">
        <f t="shared" si="1"/>
        <v>3</v>
      </c>
      <c r="B21" s="1">
        <v>1</v>
      </c>
      <c r="C21" s="1">
        <v>1</v>
      </c>
      <c r="D21" s="3" t="s">
        <v>10</v>
      </c>
      <c r="E21" s="83" t="str">
        <f>IF(C75="","",C75)</f>
        <v>Thurtal</v>
      </c>
      <c r="F21" s="83"/>
      <c r="G21" s="83"/>
      <c r="H21" s="83"/>
      <c r="I21" s="83"/>
      <c r="J21" s="83"/>
      <c r="K21" s="83"/>
      <c r="L21" s="83"/>
      <c r="M21" s="83"/>
      <c r="N21" s="84">
        <v>16</v>
      </c>
      <c r="O21" s="84"/>
      <c r="P21" s="83" t="str">
        <f>IF(C77="","",C77)</f>
        <v>Sokol</v>
      </c>
      <c r="Q21" s="83"/>
      <c r="R21" s="83"/>
      <c r="S21" s="83"/>
      <c r="T21" s="83"/>
      <c r="U21" s="83"/>
      <c r="V21" s="83"/>
      <c r="W21" s="83"/>
      <c r="X21" s="83"/>
      <c r="Y21" s="3" t="s">
        <v>12</v>
      </c>
      <c r="Z21" s="44" t="str">
        <f t="shared" si="2"/>
        <v>0</v>
      </c>
      <c r="AA21" s="44" t="str">
        <f t="shared" si="3"/>
        <v>0</v>
      </c>
      <c r="AB21" s="45">
        <f t="shared" si="4"/>
        <v>0</v>
      </c>
    </row>
    <row r="22" spans="1:28" ht="14.1" customHeight="1" x14ac:dyDescent="0.25">
      <c r="A22" s="25" t="str">
        <f t="shared" si="1"/>
        <v>3</v>
      </c>
      <c r="B22" s="29">
        <v>1</v>
      </c>
      <c r="C22" s="29">
        <v>1</v>
      </c>
      <c r="D22" s="30" t="s">
        <v>13</v>
      </c>
      <c r="E22" s="82" t="str">
        <f>IF(C78="","",C78)</f>
        <v>TZC Allgäu Power Zell</v>
      </c>
      <c r="F22" s="82"/>
      <c r="G22" s="82"/>
      <c r="H22" s="82"/>
      <c r="I22" s="82"/>
      <c r="J22" s="82"/>
      <c r="K22" s="82"/>
      <c r="L22" s="82"/>
      <c r="M22" s="82"/>
      <c r="N22" s="85">
        <v>17</v>
      </c>
      <c r="O22" s="85"/>
      <c r="P22" s="82" t="str">
        <f>IF(C69="","",C69)</f>
        <v xml:space="preserve">Mosnang </v>
      </c>
      <c r="Q22" s="82"/>
      <c r="R22" s="82"/>
      <c r="S22" s="82"/>
      <c r="T22" s="82"/>
      <c r="U22" s="82"/>
      <c r="V22" s="82"/>
      <c r="W22" s="82"/>
      <c r="X22" s="82"/>
      <c r="Y22" s="30" t="s">
        <v>4</v>
      </c>
      <c r="Z22" s="26" t="str">
        <f t="shared" si="2"/>
        <v>0</v>
      </c>
      <c r="AA22" s="26" t="str">
        <f t="shared" si="3"/>
        <v>0</v>
      </c>
      <c r="AB22" s="28">
        <f t="shared" si="4"/>
        <v>0</v>
      </c>
    </row>
    <row r="23" spans="1:28" ht="14.1" customHeight="1" x14ac:dyDescent="0.25">
      <c r="A23" s="46">
        <f t="shared" si="1"/>
        <v>0</v>
      </c>
      <c r="B23" s="1">
        <v>0</v>
      </c>
      <c r="C23" s="1">
        <v>0</v>
      </c>
      <c r="D23" s="3" t="s">
        <v>3</v>
      </c>
      <c r="E23" s="83" t="str">
        <f>IF(C68="","",C68)</f>
        <v>Brunnsbergs IF</v>
      </c>
      <c r="F23" s="83"/>
      <c r="G23" s="83"/>
      <c r="H23" s="83"/>
      <c r="I23" s="83"/>
      <c r="J23" s="83"/>
      <c r="K23" s="83"/>
      <c r="L23" s="83"/>
      <c r="M23" s="83"/>
      <c r="N23" s="84">
        <v>18</v>
      </c>
      <c r="O23" s="84"/>
      <c r="P23" s="83" t="str">
        <f>IF(C71="","",C71)</f>
        <v>Sins</v>
      </c>
      <c r="Q23" s="83"/>
      <c r="R23" s="83"/>
      <c r="S23" s="83"/>
      <c r="T23" s="83"/>
      <c r="U23" s="83"/>
      <c r="V23" s="83"/>
      <c r="W23" s="83"/>
      <c r="X23" s="83"/>
      <c r="Y23" s="3" t="s">
        <v>6</v>
      </c>
      <c r="Z23" s="44" t="str">
        <f t="shared" si="2"/>
        <v>1</v>
      </c>
      <c r="AA23" s="44" t="str">
        <f t="shared" si="3"/>
        <v>1</v>
      </c>
      <c r="AB23" s="45" t="str">
        <f t="shared" si="4"/>
        <v>3</v>
      </c>
    </row>
    <row r="24" spans="1:28" ht="14.1" customHeight="1" x14ac:dyDescent="0.25">
      <c r="A24" s="25">
        <f t="shared" si="1"/>
        <v>0</v>
      </c>
      <c r="B24" s="29">
        <v>0</v>
      </c>
      <c r="C24" s="29">
        <v>0</v>
      </c>
      <c r="D24" s="30" t="s">
        <v>5</v>
      </c>
      <c r="E24" s="82" t="str">
        <f>IF(C70="","",C70)</f>
        <v>Fam Janssens Retie 2</v>
      </c>
      <c r="F24" s="82"/>
      <c r="G24" s="82"/>
      <c r="H24" s="82"/>
      <c r="I24" s="82"/>
      <c r="J24" s="82"/>
      <c r="K24" s="82"/>
      <c r="L24" s="82"/>
      <c r="M24" s="82"/>
      <c r="N24" s="85">
        <v>19</v>
      </c>
      <c r="O24" s="85"/>
      <c r="P24" s="82" t="str">
        <f>IF(C72="","",C72)</f>
        <v>Heure</v>
      </c>
      <c r="Q24" s="82"/>
      <c r="R24" s="82"/>
      <c r="S24" s="82"/>
      <c r="T24" s="82"/>
      <c r="U24" s="82"/>
      <c r="V24" s="82"/>
      <c r="W24" s="82"/>
      <c r="X24" s="82"/>
      <c r="Y24" s="30" t="s">
        <v>7</v>
      </c>
      <c r="Z24" s="26" t="str">
        <f t="shared" si="2"/>
        <v>1</v>
      </c>
      <c r="AA24" s="26" t="str">
        <f t="shared" si="3"/>
        <v>1</v>
      </c>
      <c r="AB24" s="28" t="str">
        <f t="shared" si="4"/>
        <v>3</v>
      </c>
    </row>
    <row r="25" spans="1:28" ht="14.1" customHeight="1" x14ac:dyDescent="0.25">
      <c r="A25" s="46" t="str">
        <f t="shared" si="1"/>
        <v>3</v>
      </c>
      <c r="B25" s="1">
        <v>1</v>
      </c>
      <c r="C25" s="1">
        <v>1</v>
      </c>
      <c r="D25" s="3" t="s">
        <v>8</v>
      </c>
      <c r="E25" s="83" t="str">
        <f>IF(C73="","",C73)</f>
        <v>TAF Scorzè</v>
      </c>
      <c r="F25" s="83"/>
      <c r="G25" s="83"/>
      <c r="H25" s="83"/>
      <c r="I25" s="83"/>
      <c r="J25" s="83"/>
      <c r="K25" s="83"/>
      <c r="L25" s="83"/>
      <c r="M25" s="83"/>
      <c r="N25" s="84">
        <v>20</v>
      </c>
      <c r="O25" s="84"/>
      <c r="P25" s="83" t="str">
        <f>IF(C75="","",C75)</f>
        <v>Thurtal</v>
      </c>
      <c r="Q25" s="83"/>
      <c r="R25" s="83"/>
      <c r="S25" s="83"/>
      <c r="T25" s="83"/>
      <c r="U25" s="83"/>
      <c r="V25" s="83"/>
      <c r="W25" s="83"/>
      <c r="X25" s="83"/>
      <c r="Y25" s="3" t="s">
        <v>10</v>
      </c>
      <c r="Z25" s="44" t="str">
        <f t="shared" si="2"/>
        <v>0</v>
      </c>
      <c r="AA25" s="44" t="str">
        <f t="shared" si="3"/>
        <v>0</v>
      </c>
      <c r="AB25" s="45">
        <f t="shared" si="4"/>
        <v>0</v>
      </c>
    </row>
    <row r="26" spans="1:28" ht="14.1" customHeight="1" x14ac:dyDescent="0.25">
      <c r="A26" s="25" t="str">
        <f t="shared" si="1"/>
        <v>3</v>
      </c>
      <c r="B26" s="29">
        <v>1</v>
      </c>
      <c r="C26" s="29">
        <v>1</v>
      </c>
      <c r="D26" s="30" t="s">
        <v>9</v>
      </c>
      <c r="E26" s="82" t="str">
        <f>IF(C74="","",C74)</f>
        <v>Hovmantorp DK 1</v>
      </c>
      <c r="F26" s="82"/>
      <c r="G26" s="82"/>
      <c r="H26" s="82"/>
      <c r="I26" s="82"/>
      <c r="J26" s="82"/>
      <c r="K26" s="82"/>
      <c r="L26" s="82"/>
      <c r="M26" s="82"/>
      <c r="N26" s="85">
        <v>21</v>
      </c>
      <c r="O26" s="85"/>
      <c r="P26" s="82" t="str">
        <f>IF(C77="","",C77)</f>
        <v>Sokol</v>
      </c>
      <c r="Q26" s="82"/>
      <c r="R26" s="82"/>
      <c r="S26" s="82"/>
      <c r="T26" s="82"/>
      <c r="U26" s="82"/>
      <c r="V26" s="82"/>
      <c r="W26" s="82"/>
      <c r="X26" s="82"/>
      <c r="Y26" s="30" t="s">
        <v>12</v>
      </c>
      <c r="Z26" s="26" t="str">
        <f t="shared" si="2"/>
        <v>0</v>
      </c>
      <c r="AA26" s="26" t="str">
        <f t="shared" si="3"/>
        <v>0</v>
      </c>
      <c r="AB26" s="28">
        <f t="shared" si="4"/>
        <v>0</v>
      </c>
    </row>
    <row r="27" spans="1:28" ht="14.1" customHeight="1" x14ac:dyDescent="0.25">
      <c r="A27" s="46">
        <f t="shared" si="1"/>
        <v>1</v>
      </c>
      <c r="B27" s="1">
        <v>1</v>
      </c>
      <c r="C27" s="1">
        <v>0</v>
      </c>
      <c r="D27" s="3" t="s">
        <v>11</v>
      </c>
      <c r="E27" s="83" t="str">
        <f>IF(C76="","",C76)</f>
        <v>TZF Dietenbach</v>
      </c>
      <c r="F27" s="83"/>
      <c r="G27" s="83"/>
      <c r="H27" s="83"/>
      <c r="I27" s="83"/>
      <c r="J27" s="83"/>
      <c r="K27" s="83"/>
      <c r="L27" s="83"/>
      <c r="M27" s="83"/>
      <c r="N27" s="84">
        <v>22</v>
      </c>
      <c r="O27" s="84"/>
      <c r="P27" s="83" t="str">
        <f>IF(C78="","",C78)</f>
        <v>TZC Allgäu Power Zell</v>
      </c>
      <c r="Q27" s="83"/>
      <c r="R27" s="83"/>
      <c r="S27" s="83"/>
      <c r="T27" s="83"/>
      <c r="U27" s="83"/>
      <c r="V27" s="83"/>
      <c r="W27" s="83"/>
      <c r="X27" s="83"/>
      <c r="Y27" s="3" t="s">
        <v>13</v>
      </c>
      <c r="Z27" s="44" t="str">
        <f t="shared" si="2"/>
        <v>0</v>
      </c>
      <c r="AA27" s="44" t="str">
        <f t="shared" si="3"/>
        <v>1</v>
      </c>
      <c r="AB27" s="45">
        <f t="shared" si="4"/>
        <v>1</v>
      </c>
    </row>
    <row r="28" spans="1:28" ht="14.1" customHeight="1" x14ac:dyDescent="0.25">
      <c r="A28" s="25">
        <f t="shared" si="1"/>
        <v>0</v>
      </c>
      <c r="B28" s="29">
        <v>0</v>
      </c>
      <c r="C28" s="29">
        <v>0</v>
      </c>
      <c r="D28" s="30" t="s">
        <v>4</v>
      </c>
      <c r="E28" s="82" t="str">
        <f>IF(C69="","",C69)</f>
        <v xml:space="preserve">Mosnang </v>
      </c>
      <c r="F28" s="82"/>
      <c r="G28" s="82"/>
      <c r="H28" s="82"/>
      <c r="I28" s="82"/>
      <c r="J28" s="82"/>
      <c r="K28" s="82"/>
      <c r="L28" s="82"/>
      <c r="M28" s="82"/>
      <c r="N28" s="85">
        <v>23</v>
      </c>
      <c r="O28" s="85"/>
      <c r="P28" s="82" t="str">
        <f>IF(C71="","",C71)</f>
        <v>Sins</v>
      </c>
      <c r="Q28" s="82"/>
      <c r="R28" s="82"/>
      <c r="S28" s="82"/>
      <c r="T28" s="82"/>
      <c r="U28" s="82"/>
      <c r="V28" s="82"/>
      <c r="W28" s="82"/>
      <c r="X28" s="82"/>
      <c r="Y28" s="30" t="s">
        <v>6</v>
      </c>
      <c r="Z28" s="26" t="str">
        <f t="shared" si="2"/>
        <v>1</v>
      </c>
      <c r="AA28" s="26" t="str">
        <f t="shared" si="3"/>
        <v>1</v>
      </c>
      <c r="AB28" s="28" t="str">
        <f t="shared" si="4"/>
        <v>3</v>
      </c>
    </row>
    <row r="29" spans="1:28" ht="14.1" customHeight="1" x14ac:dyDescent="0.25">
      <c r="A29" s="46">
        <f t="shared" si="1"/>
        <v>0</v>
      </c>
      <c r="B29" s="1">
        <v>0</v>
      </c>
      <c r="C29" s="1">
        <v>0</v>
      </c>
      <c r="D29" s="3" t="s">
        <v>3</v>
      </c>
      <c r="E29" s="83" t="str">
        <f>IF(C68="","",C68)</f>
        <v>Brunnsbergs IF</v>
      </c>
      <c r="F29" s="83"/>
      <c r="G29" s="83"/>
      <c r="H29" s="83"/>
      <c r="I29" s="83"/>
      <c r="J29" s="83"/>
      <c r="K29" s="83"/>
      <c r="L29" s="83"/>
      <c r="M29" s="83"/>
      <c r="N29" s="84">
        <v>24</v>
      </c>
      <c r="O29" s="84"/>
      <c r="P29" s="83" t="str">
        <f>IF(C72="","",C72)</f>
        <v>Heure</v>
      </c>
      <c r="Q29" s="83"/>
      <c r="R29" s="83"/>
      <c r="S29" s="83"/>
      <c r="T29" s="83"/>
      <c r="U29" s="83"/>
      <c r="V29" s="83"/>
      <c r="W29" s="83"/>
      <c r="X29" s="83"/>
      <c r="Y29" s="3" t="s">
        <v>7</v>
      </c>
      <c r="Z29" s="44" t="str">
        <f t="shared" si="2"/>
        <v>1</v>
      </c>
      <c r="AA29" s="44" t="str">
        <f t="shared" si="3"/>
        <v>1</v>
      </c>
      <c r="AB29" s="45" t="str">
        <f t="shared" si="4"/>
        <v>3</v>
      </c>
    </row>
    <row r="30" spans="1:28" ht="14.1" customHeight="1" x14ac:dyDescent="0.25">
      <c r="A30" s="25">
        <f t="shared" si="1"/>
        <v>1</v>
      </c>
      <c r="B30" s="29">
        <v>0</v>
      </c>
      <c r="C30" s="29">
        <v>1</v>
      </c>
      <c r="D30" s="30" t="s">
        <v>5</v>
      </c>
      <c r="E30" s="82" t="str">
        <f>IF(C70="","",C70)</f>
        <v>Fam Janssens Retie 2</v>
      </c>
      <c r="F30" s="82"/>
      <c r="G30" s="82"/>
      <c r="H30" s="82"/>
      <c r="I30" s="82"/>
      <c r="J30" s="82"/>
      <c r="K30" s="82"/>
      <c r="L30" s="82"/>
      <c r="M30" s="82"/>
      <c r="N30" s="85">
        <v>25</v>
      </c>
      <c r="O30" s="85"/>
      <c r="P30" s="82" t="str">
        <f>IF(C73="","",C73)</f>
        <v>TAF Scorzè</v>
      </c>
      <c r="Q30" s="82"/>
      <c r="R30" s="82"/>
      <c r="S30" s="82"/>
      <c r="T30" s="82"/>
      <c r="U30" s="82"/>
      <c r="V30" s="82"/>
      <c r="W30" s="82"/>
      <c r="X30" s="82"/>
      <c r="Y30" s="30" t="s">
        <v>8</v>
      </c>
      <c r="Z30" s="26" t="str">
        <f t="shared" si="2"/>
        <v>1</v>
      </c>
      <c r="AA30" s="26" t="str">
        <f t="shared" si="3"/>
        <v>0</v>
      </c>
      <c r="AB30" s="28">
        <f t="shared" si="4"/>
        <v>1</v>
      </c>
    </row>
    <row r="31" spans="1:28" ht="14.1" customHeight="1" x14ac:dyDescent="0.25">
      <c r="A31" s="46" t="str">
        <f t="shared" si="1"/>
        <v>3</v>
      </c>
      <c r="B31" s="1">
        <v>1</v>
      </c>
      <c r="C31" s="1">
        <v>1</v>
      </c>
      <c r="D31" s="3" t="s">
        <v>9</v>
      </c>
      <c r="E31" s="83" t="str">
        <f>IF(C74="","",C74)</f>
        <v>Hovmantorp DK 1</v>
      </c>
      <c r="F31" s="83"/>
      <c r="G31" s="83"/>
      <c r="H31" s="83"/>
      <c r="I31" s="83"/>
      <c r="J31" s="83"/>
      <c r="K31" s="83"/>
      <c r="L31" s="83"/>
      <c r="M31" s="83"/>
      <c r="N31" s="84">
        <v>26</v>
      </c>
      <c r="O31" s="84"/>
      <c r="P31" s="83" t="str">
        <f>IF(C78="","",C78)</f>
        <v>TZC Allgäu Power Zell</v>
      </c>
      <c r="Q31" s="83"/>
      <c r="R31" s="83"/>
      <c r="S31" s="83"/>
      <c r="T31" s="83"/>
      <c r="U31" s="83"/>
      <c r="V31" s="83"/>
      <c r="W31" s="83"/>
      <c r="X31" s="83"/>
      <c r="Y31" s="3" t="s">
        <v>13</v>
      </c>
      <c r="Z31" s="44" t="str">
        <f t="shared" si="2"/>
        <v>0</v>
      </c>
      <c r="AA31" s="44" t="str">
        <f t="shared" si="3"/>
        <v>0</v>
      </c>
      <c r="AB31" s="45">
        <f t="shared" si="4"/>
        <v>0</v>
      </c>
    </row>
    <row r="32" spans="1:28" ht="14.1" customHeight="1" x14ac:dyDescent="0.25">
      <c r="A32" s="25">
        <f t="shared" si="1"/>
        <v>0</v>
      </c>
      <c r="B32" s="29">
        <v>0</v>
      </c>
      <c r="C32" s="29">
        <v>0</v>
      </c>
      <c r="D32" s="30" t="s">
        <v>10</v>
      </c>
      <c r="E32" s="82" t="str">
        <f>IF(C75="","",C75)</f>
        <v>Thurtal</v>
      </c>
      <c r="F32" s="82"/>
      <c r="G32" s="82"/>
      <c r="H32" s="82"/>
      <c r="I32" s="82"/>
      <c r="J32" s="82"/>
      <c r="K32" s="82"/>
      <c r="L32" s="82"/>
      <c r="M32" s="82"/>
      <c r="N32" s="85">
        <v>27</v>
      </c>
      <c r="O32" s="85"/>
      <c r="P32" s="82" t="str">
        <f>IF(C69="","",C69)</f>
        <v xml:space="preserve">Mosnang </v>
      </c>
      <c r="Q32" s="82"/>
      <c r="R32" s="82"/>
      <c r="S32" s="82"/>
      <c r="T32" s="82"/>
      <c r="U32" s="82"/>
      <c r="V32" s="82"/>
      <c r="W32" s="82"/>
      <c r="X32" s="82"/>
      <c r="Y32" s="30" t="s">
        <v>4</v>
      </c>
      <c r="Z32" s="26" t="str">
        <f t="shared" si="2"/>
        <v>1</v>
      </c>
      <c r="AA32" s="26" t="str">
        <f t="shared" si="3"/>
        <v>1</v>
      </c>
      <c r="AB32" s="28" t="str">
        <f t="shared" si="4"/>
        <v>3</v>
      </c>
    </row>
    <row r="33" spans="1:28" ht="14.1" customHeight="1" x14ac:dyDescent="0.25">
      <c r="A33" s="46">
        <f t="shared" si="1"/>
        <v>0</v>
      </c>
      <c r="B33" s="1">
        <v>0</v>
      </c>
      <c r="C33" s="1">
        <v>0</v>
      </c>
      <c r="D33" s="3" t="s">
        <v>12</v>
      </c>
      <c r="E33" s="83" t="str">
        <f>IF(C77="","",C77)</f>
        <v>Sokol</v>
      </c>
      <c r="F33" s="83"/>
      <c r="G33" s="83"/>
      <c r="H33" s="83"/>
      <c r="I33" s="83"/>
      <c r="J33" s="83"/>
      <c r="K33" s="83"/>
      <c r="L33" s="83"/>
      <c r="M33" s="83"/>
      <c r="N33" s="84">
        <v>28</v>
      </c>
      <c r="O33" s="84"/>
      <c r="P33" s="83" t="str">
        <f>IF(C68="","",C68)</f>
        <v>Brunnsbergs IF</v>
      </c>
      <c r="Q33" s="83"/>
      <c r="R33" s="83"/>
      <c r="S33" s="83"/>
      <c r="T33" s="83"/>
      <c r="U33" s="83"/>
      <c r="V33" s="83"/>
      <c r="W33" s="83"/>
      <c r="X33" s="83"/>
      <c r="Y33" s="3" t="s">
        <v>3</v>
      </c>
      <c r="Z33" s="44" t="str">
        <f t="shared" si="2"/>
        <v>1</v>
      </c>
      <c r="AA33" s="44" t="str">
        <f t="shared" si="3"/>
        <v>1</v>
      </c>
      <c r="AB33" s="45" t="str">
        <f t="shared" si="4"/>
        <v>3</v>
      </c>
    </row>
    <row r="34" spans="1:28" ht="14.1" customHeight="1" x14ac:dyDescent="0.25">
      <c r="A34" s="25">
        <f t="shared" si="1"/>
        <v>1</v>
      </c>
      <c r="B34" s="29">
        <v>0</v>
      </c>
      <c r="C34" s="29">
        <v>1</v>
      </c>
      <c r="D34" s="30" t="s">
        <v>11</v>
      </c>
      <c r="E34" s="82" t="str">
        <f>IF(C76="","",C76)</f>
        <v>TZF Dietenbach</v>
      </c>
      <c r="F34" s="82"/>
      <c r="G34" s="82"/>
      <c r="H34" s="82"/>
      <c r="I34" s="82"/>
      <c r="J34" s="82"/>
      <c r="K34" s="82"/>
      <c r="L34" s="82"/>
      <c r="M34" s="82"/>
      <c r="N34" s="85">
        <v>29</v>
      </c>
      <c r="O34" s="85"/>
      <c r="P34" s="82" t="str">
        <f>IF(C70="","",C70)</f>
        <v>Fam Janssens Retie 2</v>
      </c>
      <c r="Q34" s="82"/>
      <c r="R34" s="82"/>
      <c r="S34" s="82"/>
      <c r="T34" s="82"/>
      <c r="U34" s="82"/>
      <c r="V34" s="82"/>
      <c r="W34" s="82"/>
      <c r="X34" s="82"/>
      <c r="Y34" s="30" t="s">
        <v>5</v>
      </c>
      <c r="Z34" s="26" t="str">
        <f t="shared" si="2"/>
        <v>1</v>
      </c>
      <c r="AA34" s="26" t="str">
        <f t="shared" si="3"/>
        <v>0</v>
      </c>
      <c r="AB34" s="28">
        <f t="shared" si="4"/>
        <v>1</v>
      </c>
    </row>
    <row r="35" spans="1:28" ht="14.1" customHeight="1" x14ac:dyDescent="0.25">
      <c r="A35" s="46" t="str">
        <f t="shared" si="1"/>
        <v>3</v>
      </c>
      <c r="B35" s="1">
        <v>1</v>
      </c>
      <c r="C35" s="1">
        <v>1</v>
      </c>
      <c r="D35" s="3" t="s">
        <v>6</v>
      </c>
      <c r="E35" s="83" t="str">
        <f>IF(C71="","",C71)</f>
        <v>Sins</v>
      </c>
      <c r="F35" s="83"/>
      <c r="G35" s="83"/>
      <c r="H35" s="83"/>
      <c r="I35" s="83"/>
      <c r="J35" s="83"/>
      <c r="K35" s="83"/>
      <c r="L35" s="83"/>
      <c r="M35" s="83"/>
      <c r="N35" s="84">
        <v>30</v>
      </c>
      <c r="O35" s="84"/>
      <c r="P35" s="83" t="str">
        <f>IF(C74="","",C74)</f>
        <v>Hovmantorp DK 1</v>
      </c>
      <c r="Q35" s="83"/>
      <c r="R35" s="83"/>
      <c r="S35" s="83"/>
      <c r="T35" s="83"/>
      <c r="U35" s="83"/>
      <c r="V35" s="83"/>
      <c r="W35" s="83"/>
      <c r="X35" s="83"/>
      <c r="Y35" s="3" t="s">
        <v>9</v>
      </c>
      <c r="Z35" s="44" t="str">
        <f t="shared" si="2"/>
        <v>0</v>
      </c>
      <c r="AA35" s="44" t="str">
        <f t="shared" si="3"/>
        <v>0</v>
      </c>
      <c r="AB35" s="45">
        <f t="shared" si="4"/>
        <v>0</v>
      </c>
    </row>
    <row r="36" spans="1:28" ht="14.1" customHeight="1" x14ac:dyDescent="0.25">
      <c r="A36" s="25" t="str">
        <f t="shared" si="1"/>
        <v>3</v>
      </c>
      <c r="B36" s="29">
        <v>1</v>
      </c>
      <c r="C36" s="29">
        <v>1</v>
      </c>
      <c r="D36" s="30" t="s">
        <v>7</v>
      </c>
      <c r="E36" s="82" t="str">
        <f>IF(C72="","",C72)</f>
        <v>Heure</v>
      </c>
      <c r="F36" s="82"/>
      <c r="G36" s="82"/>
      <c r="H36" s="82"/>
      <c r="I36" s="82"/>
      <c r="J36" s="82"/>
      <c r="K36" s="82"/>
      <c r="L36" s="82"/>
      <c r="M36" s="82"/>
      <c r="N36" s="85">
        <v>31</v>
      </c>
      <c r="O36" s="85"/>
      <c r="P36" s="82" t="str">
        <f>IF(C75="","",C75)</f>
        <v>Thurtal</v>
      </c>
      <c r="Q36" s="82"/>
      <c r="R36" s="82"/>
      <c r="S36" s="82"/>
      <c r="T36" s="82"/>
      <c r="U36" s="82"/>
      <c r="V36" s="82"/>
      <c r="W36" s="82"/>
      <c r="X36" s="82"/>
      <c r="Y36" s="30" t="s">
        <v>10</v>
      </c>
      <c r="Z36" s="26" t="str">
        <f t="shared" si="2"/>
        <v>0</v>
      </c>
      <c r="AA36" s="26" t="str">
        <f t="shared" si="3"/>
        <v>0</v>
      </c>
      <c r="AB36" s="28">
        <f t="shared" si="4"/>
        <v>0</v>
      </c>
    </row>
    <row r="37" spans="1:28" ht="14.1" customHeight="1" x14ac:dyDescent="0.25">
      <c r="A37" s="46">
        <f t="shared" si="1"/>
        <v>1</v>
      </c>
      <c r="B37" s="1">
        <v>0</v>
      </c>
      <c r="C37" s="1">
        <v>1</v>
      </c>
      <c r="D37" s="3" t="s">
        <v>8</v>
      </c>
      <c r="E37" s="83" t="str">
        <f>IF(C73="","",C73)</f>
        <v>TAF Scorzè</v>
      </c>
      <c r="F37" s="83"/>
      <c r="G37" s="83"/>
      <c r="H37" s="83"/>
      <c r="I37" s="83"/>
      <c r="J37" s="83"/>
      <c r="K37" s="83"/>
      <c r="L37" s="83"/>
      <c r="M37" s="83"/>
      <c r="N37" s="84">
        <v>32</v>
      </c>
      <c r="O37" s="84"/>
      <c r="P37" s="83" t="str">
        <f>IF(C78="","",C78)</f>
        <v>TZC Allgäu Power Zell</v>
      </c>
      <c r="Q37" s="83"/>
      <c r="R37" s="83"/>
      <c r="S37" s="83"/>
      <c r="T37" s="83"/>
      <c r="U37" s="83"/>
      <c r="V37" s="83"/>
      <c r="W37" s="83"/>
      <c r="X37" s="83"/>
      <c r="Y37" s="3" t="s">
        <v>13</v>
      </c>
      <c r="Z37" s="44" t="str">
        <f t="shared" si="2"/>
        <v>1</v>
      </c>
      <c r="AA37" s="44" t="str">
        <f t="shared" si="3"/>
        <v>0</v>
      </c>
      <c r="AB37" s="45">
        <f t="shared" si="4"/>
        <v>1</v>
      </c>
    </row>
    <row r="38" spans="1:28" ht="14.1" customHeight="1" x14ac:dyDescent="0.25">
      <c r="A38" s="25">
        <f t="shared" si="1"/>
        <v>0</v>
      </c>
      <c r="B38" s="29">
        <v>0</v>
      </c>
      <c r="C38" s="29">
        <v>0</v>
      </c>
      <c r="D38" s="30" t="s">
        <v>12</v>
      </c>
      <c r="E38" s="82" t="str">
        <f>IF(C77="","",C77)</f>
        <v>Sokol</v>
      </c>
      <c r="F38" s="82"/>
      <c r="G38" s="82"/>
      <c r="H38" s="82"/>
      <c r="I38" s="82"/>
      <c r="J38" s="82"/>
      <c r="K38" s="82"/>
      <c r="L38" s="82"/>
      <c r="M38" s="82"/>
      <c r="N38" s="85">
        <v>33</v>
      </c>
      <c r="O38" s="85"/>
      <c r="P38" s="82" t="str">
        <f>IF(C69="","",C69)</f>
        <v xml:space="preserve">Mosnang </v>
      </c>
      <c r="Q38" s="82"/>
      <c r="R38" s="82"/>
      <c r="S38" s="82"/>
      <c r="T38" s="82"/>
      <c r="U38" s="82"/>
      <c r="V38" s="82"/>
      <c r="W38" s="82"/>
      <c r="X38" s="82"/>
      <c r="Y38" s="30" t="s">
        <v>4</v>
      </c>
      <c r="Z38" s="26" t="str">
        <f t="shared" si="2"/>
        <v>1</v>
      </c>
      <c r="AA38" s="26" t="str">
        <f t="shared" si="3"/>
        <v>1</v>
      </c>
      <c r="AB38" s="28" t="str">
        <f t="shared" si="4"/>
        <v>3</v>
      </c>
    </row>
    <row r="39" spans="1:28" ht="14.1" customHeight="1" x14ac:dyDescent="0.25">
      <c r="A39" s="46">
        <f t="shared" si="1"/>
        <v>0</v>
      </c>
      <c r="B39" s="1">
        <v>0</v>
      </c>
      <c r="C39" s="1">
        <v>0</v>
      </c>
      <c r="D39" s="3" t="s">
        <v>3</v>
      </c>
      <c r="E39" s="83" t="str">
        <f>IF(C68="","",C68)</f>
        <v>Brunnsbergs IF</v>
      </c>
      <c r="F39" s="83"/>
      <c r="G39" s="83"/>
      <c r="H39" s="83"/>
      <c r="I39" s="83"/>
      <c r="J39" s="83"/>
      <c r="K39" s="83"/>
      <c r="L39" s="83"/>
      <c r="M39" s="83"/>
      <c r="N39" s="84">
        <v>34</v>
      </c>
      <c r="O39" s="84"/>
      <c r="P39" s="83" t="str">
        <f>IF(C76="","",C76)</f>
        <v>TZF Dietenbach</v>
      </c>
      <c r="Q39" s="83"/>
      <c r="R39" s="83"/>
      <c r="S39" s="83"/>
      <c r="T39" s="83"/>
      <c r="U39" s="83"/>
      <c r="V39" s="83"/>
      <c r="W39" s="83"/>
      <c r="X39" s="83"/>
      <c r="Y39" s="3" t="s">
        <v>11</v>
      </c>
      <c r="Z39" s="44" t="str">
        <f t="shared" si="2"/>
        <v>1</v>
      </c>
      <c r="AA39" s="44" t="str">
        <f t="shared" si="3"/>
        <v>1</v>
      </c>
      <c r="AB39" s="45" t="str">
        <f t="shared" si="4"/>
        <v>3</v>
      </c>
    </row>
    <row r="40" spans="1:28" ht="14.1" customHeight="1" x14ac:dyDescent="0.25">
      <c r="A40" s="25">
        <f t="shared" si="1"/>
        <v>0</v>
      </c>
      <c r="B40" s="29">
        <v>0</v>
      </c>
      <c r="C40" s="29">
        <v>0</v>
      </c>
      <c r="D40" s="30" t="s">
        <v>5</v>
      </c>
      <c r="E40" s="82" t="str">
        <f>IF(C70="","",C70)</f>
        <v>Fam Janssens Retie 2</v>
      </c>
      <c r="F40" s="82"/>
      <c r="G40" s="82"/>
      <c r="H40" s="82"/>
      <c r="I40" s="82"/>
      <c r="J40" s="82"/>
      <c r="K40" s="82"/>
      <c r="L40" s="82"/>
      <c r="M40" s="82"/>
      <c r="N40" s="85">
        <v>35</v>
      </c>
      <c r="O40" s="85"/>
      <c r="P40" s="82" t="str">
        <f>IF(C74="","",C74)</f>
        <v>Hovmantorp DK 1</v>
      </c>
      <c r="Q40" s="82"/>
      <c r="R40" s="82"/>
      <c r="S40" s="82"/>
      <c r="T40" s="82"/>
      <c r="U40" s="82"/>
      <c r="V40" s="82"/>
      <c r="W40" s="82"/>
      <c r="X40" s="82"/>
      <c r="Y40" s="30" t="s">
        <v>9</v>
      </c>
      <c r="Z40" s="26" t="str">
        <f t="shared" si="2"/>
        <v>1</v>
      </c>
      <c r="AA40" s="26" t="str">
        <f t="shared" si="3"/>
        <v>1</v>
      </c>
      <c r="AB40" s="28" t="str">
        <f t="shared" si="4"/>
        <v>3</v>
      </c>
    </row>
    <row r="41" spans="1:28" ht="14.1" customHeight="1" x14ac:dyDescent="0.25">
      <c r="A41" s="46" t="str">
        <f t="shared" si="1"/>
        <v>3</v>
      </c>
      <c r="B41" s="1">
        <v>1</v>
      </c>
      <c r="C41" s="1">
        <v>1</v>
      </c>
      <c r="D41" s="3" t="s">
        <v>6</v>
      </c>
      <c r="E41" s="83" t="str">
        <f>IF(C71="","",C71)</f>
        <v>Sins</v>
      </c>
      <c r="F41" s="83"/>
      <c r="G41" s="83"/>
      <c r="H41" s="83"/>
      <c r="I41" s="83"/>
      <c r="J41" s="83"/>
      <c r="K41" s="83"/>
      <c r="L41" s="83"/>
      <c r="M41" s="83"/>
      <c r="N41" s="84">
        <v>36</v>
      </c>
      <c r="O41" s="84"/>
      <c r="P41" s="83" t="str">
        <f>IF(C75="","",C75)</f>
        <v>Thurtal</v>
      </c>
      <c r="Q41" s="83"/>
      <c r="R41" s="83"/>
      <c r="S41" s="83"/>
      <c r="T41" s="83"/>
      <c r="U41" s="83"/>
      <c r="V41" s="83"/>
      <c r="W41" s="83"/>
      <c r="X41" s="83"/>
      <c r="Y41" s="3" t="s">
        <v>10</v>
      </c>
      <c r="Z41" s="44" t="str">
        <f t="shared" si="2"/>
        <v>0</v>
      </c>
      <c r="AA41" s="44" t="str">
        <f t="shared" si="3"/>
        <v>0</v>
      </c>
      <c r="AB41" s="45">
        <f t="shared" si="4"/>
        <v>0</v>
      </c>
    </row>
    <row r="42" spans="1:28" ht="14.1" customHeight="1" x14ac:dyDescent="0.25">
      <c r="A42" s="25" t="str">
        <f t="shared" si="1"/>
        <v>3</v>
      </c>
      <c r="B42" s="29">
        <v>1</v>
      </c>
      <c r="C42" s="29">
        <v>1</v>
      </c>
      <c r="D42" s="30" t="s">
        <v>7</v>
      </c>
      <c r="E42" s="82" t="str">
        <f>IF(C72="","",C72)</f>
        <v>Heure</v>
      </c>
      <c r="F42" s="82"/>
      <c r="G42" s="82"/>
      <c r="H42" s="82"/>
      <c r="I42" s="82"/>
      <c r="J42" s="82"/>
      <c r="K42" s="82"/>
      <c r="L42" s="82"/>
      <c r="M42" s="82"/>
      <c r="N42" s="85">
        <v>37</v>
      </c>
      <c r="O42" s="85"/>
      <c r="P42" s="82" t="str">
        <f>IF(C78="","",C78)</f>
        <v>TZC Allgäu Power Zell</v>
      </c>
      <c r="Q42" s="82"/>
      <c r="R42" s="82"/>
      <c r="S42" s="82"/>
      <c r="T42" s="82"/>
      <c r="U42" s="82"/>
      <c r="V42" s="82"/>
      <c r="W42" s="82"/>
      <c r="X42" s="82"/>
      <c r="Y42" s="30" t="s">
        <v>13</v>
      </c>
      <c r="Z42" s="26" t="str">
        <f t="shared" si="2"/>
        <v>0</v>
      </c>
      <c r="AA42" s="26" t="str">
        <f t="shared" si="3"/>
        <v>0</v>
      </c>
      <c r="AB42" s="28">
        <f t="shared" si="4"/>
        <v>0</v>
      </c>
    </row>
    <row r="43" spans="1:28" ht="14.1" customHeight="1" x14ac:dyDescent="0.25">
      <c r="A43" s="46" t="str">
        <f t="shared" si="1"/>
        <v>3</v>
      </c>
      <c r="B43" s="1">
        <v>1</v>
      </c>
      <c r="C43" s="1">
        <v>1</v>
      </c>
      <c r="D43" s="3" t="s">
        <v>8</v>
      </c>
      <c r="E43" s="83" t="str">
        <f>IF(C73="","",C73)</f>
        <v>TAF Scorzè</v>
      </c>
      <c r="F43" s="83"/>
      <c r="G43" s="83"/>
      <c r="H43" s="83"/>
      <c r="I43" s="83"/>
      <c r="J43" s="83"/>
      <c r="K43" s="83"/>
      <c r="L43" s="83"/>
      <c r="M43" s="83"/>
      <c r="N43" s="84">
        <v>38</v>
      </c>
      <c r="O43" s="84"/>
      <c r="P43" s="83" t="str">
        <f>IF(C77="","",C77)</f>
        <v>Sokol</v>
      </c>
      <c r="Q43" s="83"/>
      <c r="R43" s="83"/>
      <c r="S43" s="83"/>
      <c r="T43" s="83"/>
      <c r="U43" s="83"/>
      <c r="V43" s="83"/>
      <c r="W43" s="83"/>
      <c r="X43" s="83"/>
      <c r="Y43" s="3" t="s">
        <v>12</v>
      </c>
      <c r="Z43" s="44" t="str">
        <f t="shared" si="2"/>
        <v>0</v>
      </c>
      <c r="AA43" s="44" t="str">
        <f t="shared" si="3"/>
        <v>0</v>
      </c>
      <c r="AB43" s="45">
        <f t="shared" si="4"/>
        <v>0</v>
      </c>
    </row>
    <row r="44" spans="1:28" ht="14.1" customHeight="1" x14ac:dyDescent="0.25">
      <c r="A44" s="25">
        <f t="shared" si="1"/>
        <v>0</v>
      </c>
      <c r="B44" s="29">
        <v>0</v>
      </c>
      <c r="C44" s="29">
        <v>0</v>
      </c>
      <c r="D44" s="30" t="s">
        <v>11</v>
      </c>
      <c r="E44" s="82" t="str">
        <f>IF(C76="","",C76)</f>
        <v>TZF Dietenbach</v>
      </c>
      <c r="F44" s="82"/>
      <c r="G44" s="82"/>
      <c r="H44" s="82"/>
      <c r="I44" s="82"/>
      <c r="J44" s="82"/>
      <c r="K44" s="82"/>
      <c r="L44" s="82"/>
      <c r="M44" s="82"/>
      <c r="N44" s="85">
        <v>39</v>
      </c>
      <c r="O44" s="85"/>
      <c r="P44" s="82" t="str">
        <f>IF(C69="","",C69)</f>
        <v xml:space="preserve">Mosnang </v>
      </c>
      <c r="Q44" s="82"/>
      <c r="R44" s="82"/>
      <c r="S44" s="82"/>
      <c r="T44" s="82"/>
      <c r="U44" s="82"/>
      <c r="V44" s="82"/>
      <c r="W44" s="82"/>
      <c r="X44" s="82"/>
      <c r="Y44" s="30" t="s">
        <v>4</v>
      </c>
      <c r="Z44" s="26" t="str">
        <f t="shared" si="2"/>
        <v>1</v>
      </c>
      <c r="AA44" s="26" t="str">
        <f t="shared" si="3"/>
        <v>1</v>
      </c>
      <c r="AB44" s="28" t="str">
        <f t="shared" si="4"/>
        <v>3</v>
      </c>
    </row>
    <row r="45" spans="1:28" ht="14.1" customHeight="1" x14ac:dyDescent="0.25">
      <c r="A45" s="46">
        <f t="shared" si="1"/>
        <v>0</v>
      </c>
      <c r="B45" s="1">
        <v>0</v>
      </c>
      <c r="C45" s="1">
        <v>0</v>
      </c>
      <c r="D45" s="3" t="s">
        <v>3</v>
      </c>
      <c r="E45" s="83" t="str">
        <f>IF(C68="","",C68)</f>
        <v>Brunnsbergs IF</v>
      </c>
      <c r="F45" s="83"/>
      <c r="G45" s="83"/>
      <c r="H45" s="83"/>
      <c r="I45" s="83"/>
      <c r="J45" s="83"/>
      <c r="K45" s="83"/>
      <c r="L45" s="83"/>
      <c r="M45" s="83"/>
      <c r="N45" s="84">
        <v>40</v>
      </c>
      <c r="O45" s="84"/>
      <c r="P45" s="83" t="str">
        <f>IF(C74="","",C74)</f>
        <v>Hovmantorp DK 1</v>
      </c>
      <c r="Q45" s="83"/>
      <c r="R45" s="83"/>
      <c r="S45" s="83"/>
      <c r="T45" s="83"/>
      <c r="U45" s="83"/>
      <c r="V45" s="83"/>
      <c r="W45" s="83"/>
      <c r="X45" s="83"/>
      <c r="Y45" s="3" t="s">
        <v>9</v>
      </c>
      <c r="Z45" s="44" t="str">
        <f t="shared" si="2"/>
        <v>1</v>
      </c>
      <c r="AA45" s="44" t="str">
        <f t="shared" si="3"/>
        <v>1</v>
      </c>
      <c r="AB45" s="45" t="str">
        <f t="shared" si="4"/>
        <v>3</v>
      </c>
    </row>
    <row r="46" spans="1:28" ht="14.1" customHeight="1" x14ac:dyDescent="0.25">
      <c r="A46" s="25">
        <f t="shared" si="1"/>
        <v>1</v>
      </c>
      <c r="B46" s="29">
        <v>0</v>
      </c>
      <c r="C46" s="29">
        <v>1</v>
      </c>
      <c r="D46" s="30" t="s">
        <v>5</v>
      </c>
      <c r="E46" s="82" t="str">
        <f>IF(C70="","",C70)</f>
        <v>Fam Janssens Retie 2</v>
      </c>
      <c r="F46" s="82"/>
      <c r="G46" s="82"/>
      <c r="H46" s="82"/>
      <c r="I46" s="82"/>
      <c r="J46" s="82"/>
      <c r="K46" s="82"/>
      <c r="L46" s="82"/>
      <c r="M46" s="82"/>
      <c r="N46" s="85">
        <v>41</v>
      </c>
      <c r="O46" s="85"/>
      <c r="P46" s="82" t="str">
        <f>IF(C75="","",C75)</f>
        <v>Thurtal</v>
      </c>
      <c r="Q46" s="82"/>
      <c r="R46" s="82"/>
      <c r="S46" s="82"/>
      <c r="T46" s="82"/>
      <c r="U46" s="82"/>
      <c r="V46" s="82"/>
      <c r="W46" s="82"/>
      <c r="X46" s="82"/>
      <c r="Y46" s="30" t="s">
        <v>10</v>
      </c>
      <c r="Z46" s="26" t="str">
        <f t="shared" si="2"/>
        <v>1</v>
      </c>
      <c r="AA46" s="26" t="str">
        <f t="shared" si="3"/>
        <v>0</v>
      </c>
      <c r="AB46" s="28">
        <f t="shared" si="4"/>
        <v>1</v>
      </c>
    </row>
    <row r="47" spans="1:28" ht="14.1" customHeight="1" x14ac:dyDescent="0.25">
      <c r="A47" s="46" t="str">
        <f t="shared" si="1"/>
        <v>3</v>
      </c>
      <c r="B47" s="1">
        <v>1</v>
      </c>
      <c r="C47" s="1">
        <v>1</v>
      </c>
      <c r="D47" s="3" t="s">
        <v>6</v>
      </c>
      <c r="E47" s="83" t="str">
        <f>IF(C71="","",C71)</f>
        <v>Sins</v>
      </c>
      <c r="F47" s="83"/>
      <c r="G47" s="83"/>
      <c r="H47" s="83"/>
      <c r="I47" s="83"/>
      <c r="J47" s="83"/>
      <c r="K47" s="83"/>
      <c r="L47" s="83"/>
      <c r="M47" s="83"/>
      <c r="N47" s="84">
        <v>42</v>
      </c>
      <c r="O47" s="84"/>
      <c r="P47" s="83" t="str">
        <f>IF(C78="","",C78)</f>
        <v>TZC Allgäu Power Zell</v>
      </c>
      <c r="Q47" s="83"/>
      <c r="R47" s="83"/>
      <c r="S47" s="83"/>
      <c r="T47" s="83"/>
      <c r="U47" s="83"/>
      <c r="V47" s="83"/>
      <c r="W47" s="83"/>
      <c r="X47" s="83"/>
      <c r="Y47" s="3" t="s">
        <v>13</v>
      </c>
      <c r="Z47" s="44" t="str">
        <f t="shared" si="2"/>
        <v>0</v>
      </c>
      <c r="AA47" s="44" t="str">
        <f t="shared" si="3"/>
        <v>0</v>
      </c>
      <c r="AB47" s="45">
        <f t="shared" si="4"/>
        <v>0</v>
      </c>
    </row>
    <row r="48" spans="1:28" ht="14.1" customHeight="1" x14ac:dyDescent="0.25">
      <c r="A48" s="25" t="str">
        <f t="shared" si="1"/>
        <v>3</v>
      </c>
      <c r="B48" s="29">
        <v>1</v>
      </c>
      <c r="C48" s="29">
        <v>1</v>
      </c>
      <c r="D48" s="30" t="s">
        <v>7</v>
      </c>
      <c r="E48" s="82" t="str">
        <f>IF(C72="","",C72)</f>
        <v>Heure</v>
      </c>
      <c r="F48" s="82"/>
      <c r="G48" s="82"/>
      <c r="H48" s="82"/>
      <c r="I48" s="82"/>
      <c r="J48" s="82"/>
      <c r="K48" s="82"/>
      <c r="L48" s="82"/>
      <c r="M48" s="82"/>
      <c r="N48" s="85">
        <v>43</v>
      </c>
      <c r="O48" s="85"/>
      <c r="P48" s="82" t="str">
        <f>IF(C77="","",C77)</f>
        <v>Sokol</v>
      </c>
      <c r="Q48" s="82"/>
      <c r="R48" s="82"/>
      <c r="S48" s="82"/>
      <c r="T48" s="82"/>
      <c r="U48" s="82"/>
      <c r="V48" s="82"/>
      <c r="W48" s="82"/>
      <c r="X48" s="82"/>
      <c r="Y48" s="30" t="s">
        <v>12</v>
      </c>
      <c r="Z48" s="26" t="str">
        <f t="shared" si="2"/>
        <v>0</v>
      </c>
      <c r="AA48" s="26" t="str">
        <f t="shared" si="3"/>
        <v>0</v>
      </c>
      <c r="AB48" s="28">
        <f t="shared" si="4"/>
        <v>0</v>
      </c>
    </row>
    <row r="49" spans="1:28" ht="14.1" customHeight="1" x14ac:dyDescent="0.25">
      <c r="A49" s="46" t="str">
        <f t="shared" si="1"/>
        <v>3</v>
      </c>
      <c r="B49" s="1">
        <v>1</v>
      </c>
      <c r="C49" s="1">
        <v>1</v>
      </c>
      <c r="D49" s="3" t="s">
        <v>8</v>
      </c>
      <c r="E49" s="83" t="str">
        <f>IF(C73="","",C73)</f>
        <v>TAF Scorzè</v>
      </c>
      <c r="F49" s="83"/>
      <c r="G49" s="83"/>
      <c r="H49" s="83"/>
      <c r="I49" s="83"/>
      <c r="J49" s="83"/>
      <c r="K49" s="83"/>
      <c r="L49" s="83"/>
      <c r="M49" s="83"/>
      <c r="N49" s="84">
        <v>44</v>
      </c>
      <c r="O49" s="84"/>
      <c r="P49" s="83" t="str">
        <f>IF(C76="","",C76)</f>
        <v>TZF Dietenbach</v>
      </c>
      <c r="Q49" s="83"/>
      <c r="R49" s="83"/>
      <c r="S49" s="83"/>
      <c r="T49" s="83"/>
      <c r="U49" s="83"/>
      <c r="V49" s="83"/>
      <c r="W49" s="83"/>
      <c r="X49" s="83"/>
      <c r="Y49" s="3" t="s">
        <v>11</v>
      </c>
      <c r="Z49" s="44" t="str">
        <f t="shared" si="2"/>
        <v>0</v>
      </c>
      <c r="AA49" s="44" t="str">
        <f t="shared" si="3"/>
        <v>0</v>
      </c>
      <c r="AB49" s="45">
        <f t="shared" si="4"/>
        <v>0</v>
      </c>
    </row>
    <row r="50" spans="1:28" ht="14.1" customHeight="1" x14ac:dyDescent="0.25">
      <c r="A50" s="25" t="str">
        <f t="shared" si="1"/>
        <v>3</v>
      </c>
      <c r="B50" s="29">
        <v>1</v>
      </c>
      <c r="C50" s="29">
        <v>1</v>
      </c>
      <c r="D50" s="30" t="s">
        <v>4</v>
      </c>
      <c r="E50" s="82" t="str">
        <f>IF(C69="","",C69)</f>
        <v xml:space="preserve">Mosnang </v>
      </c>
      <c r="F50" s="82"/>
      <c r="G50" s="82"/>
      <c r="H50" s="82"/>
      <c r="I50" s="82"/>
      <c r="J50" s="82"/>
      <c r="K50" s="82"/>
      <c r="L50" s="82"/>
      <c r="M50" s="82"/>
      <c r="N50" s="85">
        <v>45</v>
      </c>
      <c r="O50" s="85"/>
      <c r="P50" s="82" t="str">
        <f>IF(C74="","",C74)</f>
        <v>Hovmantorp DK 1</v>
      </c>
      <c r="Q50" s="82"/>
      <c r="R50" s="82"/>
      <c r="S50" s="82"/>
      <c r="T50" s="82"/>
      <c r="U50" s="82"/>
      <c r="V50" s="82"/>
      <c r="W50" s="82"/>
      <c r="X50" s="82"/>
      <c r="Y50" s="30" t="s">
        <v>9</v>
      </c>
      <c r="Z50" s="26" t="str">
        <f t="shared" si="2"/>
        <v>0</v>
      </c>
      <c r="AA50" s="26" t="str">
        <f t="shared" si="3"/>
        <v>0</v>
      </c>
      <c r="AB50" s="28">
        <f t="shared" si="4"/>
        <v>0</v>
      </c>
    </row>
    <row r="51" spans="1:28" ht="14.1" customHeight="1" x14ac:dyDescent="0.25">
      <c r="A51" s="46">
        <f t="shared" si="1"/>
        <v>1</v>
      </c>
      <c r="B51" s="1">
        <v>1</v>
      </c>
      <c r="C51" s="1">
        <v>0</v>
      </c>
      <c r="D51" s="3" t="s">
        <v>3</v>
      </c>
      <c r="E51" s="74" t="str">
        <f>IF(C68="","",C68)</f>
        <v>Brunnsbergs IF</v>
      </c>
      <c r="F51" s="75"/>
      <c r="G51" s="75"/>
      <c r="H51" s="75"/>
      <c r="I51" s="75"/>
      <c r="J51" s="75"/>
      <c r="K51" s="75"/>
      <c r="L51" s="75"/>
      <c r="M51" s="76"/>
      <c r="N51" s="84">
        <v>46</v>
      </c>
      <c r="O51" s="84"/>
      <c r="P51" s="83" t="str">
        <f>IF(C75="","",C75)</f>
        <v>Thurtal</v>
      </c>
      <c r="Q51" s="83"/>
      <c r="R51" s="83"/>
      <c r="S51" s="83"/>
      <c r="T51" s="83"/>
      <c r="U51" s="83"/>
      <c r="V51" s="83"/>
      <c r="W51" s="83"/>
      <c r="X51" s="83"/>
      <c r="Y51" s="3" t="s">
        <v>10</v>
      </c>
      <c r="Z51" s="44" t="str">
        <f t="shared" si="2"/>
        <v>0</v>
      </c>
      <c r="AA51" s="44" t="str">
        <f t="shared" si="3"/>
        <v>1</v>
      </c>
      <c r="AB51" s="45">
        <f t="shared" si="4"/>
        <v>1</v>
      </c>
    </row>
    <row r="52" spans="1:28" ht="14.1" customHeight="1" x14ac:dyDescent="0.25">
      <c r="A52" s="25">
        <f t="shared" si="1"/>
        <v>0</v>
      </c>
      <c r="B52" s="29">
        <v>0</v>
      </c>
      <c r="C52" s="29">
        <v>0</v>
      </c>
      <c r="D52" s="30" t="s">
        <v>5</v>
      </c>
      <c r="E52" s="82" t="str">
        <f>IF(C70="","",C70)</f>
        <v>Fam Janssens Retie 2</v>
      </c>
      <c r="F52" s="82"/>
      <c r="G52" s="82"/>
      <c r="H52" s="82"/>
      <c r="I52" s="82"/>
      <c r="J52" s="82"/>
      <c r="K52" s="82"/>
      <c r="L52" s="82"/>
      <c r="M52" s="82"/>
      <c r="N52" s="85">
        <v>47</v>
      </c>
      <c r="O52" s="85"/>
      <c r="P52" s="82" t="str">
        <f>IF(C78="","",C78)</f>
        <v>TZC Allgäu Power Zell</v>
      </c>
      <c r="Q52" s="82"/>
      <c r="R52" s="82"/>
      <c r="S52" s="82"/>
      <c r="T52" s="82"/>
      <c r="U52" s="82"/>
      <c r="V52" s="82"/>
      <c r="W52" s="82"/>
      <c r="X52" s="82"/>
      <c r="Y52" s="30" t="s">
        <v>13</v>
      </c>
      <c r="Z52" s="26" t="str">
        <f t="shared" si="2"/>
        <v>1</v>
      </c>
      <c r="AA52" s="26" t="str">
        <f t="shared" si="3"/>
        <v>1</v>
      </c>
      <c r="AB52" s="28" t="str">
        <f t="shared" si="4"/>
        <v>3</v>
      </c>
    </row>
    <row r="53" spans="1:28" ht="14.1" customHeight="1" x14ac:dyDescent="0.25">
      <c r="A53" s="46" t="str">
        <f t="shared" si="1"/>
        <v>3</v>
      </c>
      <c r="B53" s="1">
        <v>1</v>
      </c>
      <c r="C53" s="1">
        <v>1</v>
      </c>
      <c r="D53" s="3" t="s">
        <v>6</v>
      </c>
      <c r="E53" s="83" t="str">
        <f>IF(C71="","",C71)</f>
        <v>Sins</v>
      </c>
      <c r="F53" s="83"/>
      <c r="G53" s="83"/>
      <c r="H53" s="83"/>
      <c r="I53" s="83"/>
      <c r="J53" s="83"/>
      <c r="K53" s="83"/>
      <c r="L53" s="83"/>
      <c r="M53" s="83"/>
      <c r="N53" s="84">
        <v>48</v>
      </c>
      <c r="O53" s="84"/>
      <c r="P53" s="83" t="str">
        <f>IF(C77="","",C77)</f>
        <v>Sokol</v>
      </c>
      <c r="Q53" s="83"/>
      <c r="R53" s="83"/>
      <c r="S53" s="83"/>
      <c r="T53" s="83"/>
      <c r="U53" s="83"/>
      <c r="V53" s="83"/>
      <c r="W53" s="83"/>
      <c r="X53" s="83"/>
      <c r="Y53" s="3" t="s">
        <v>12</v>
      </c>
      <c r="Z53" s="44" t="str">
        <f t="shared" si="2"/>
        <v>0</v>
      </c>
      <c r="AA53" s="44" t="str">
        <f t="shared" si="3"/>
        <v>0</v>
      </c>
      <c r="AB53" s="45">
        <f t="shared" si="4"/>
        <v>0</v>
      </c>
    </row>
    <row r="54" spans="1:28" ht="14.1" customHeight="1" x14ac:dyDescent="0.25">
      <c r="A54" s="25" t="str">
        <f t="shared" si="1"/>
        <v>3</v>
      </c>
      <c r="B54" s="29">
        <v>1</v>
      </c>
      <c r="C54" s="29">
        <v>1</v>
      </c>
      <c r="D54" s="30" t="s">
        <v>7</v>
      </c>
      <c r="E54" s="82" t="str">
        <f>IF(C72="","",C72)</f>
        <v>Heure</v>
      </c>
      <c r="F54" s="82"/>
      <c r="G54" s="82"/>
      <c r="H54" s="82"/>
      <c r="I54" s="82"/>
      <c r="J54" s="82"/>
      <c r="K54" s="82"/>
      <c r="L54" s="82"/>
      <c r="M54" s="82"/>
      <c r="N54" s="85">
        <v>49</v>
      </c>
      <c r="O54" s="85"/>
      <c r="P54" s="82" t="str">
        <f>IF(C76="","",C76)</f>
        <v>TZF Dietenbach</v>
      </c>
      <c r="Q54" s="82"/>
      <c r="R54" s="82"/>
      <c r="S54" s="82"/>
      <c r="T54" s="82"/>
      <c r="U54" s="82"/>
      <c r="V54" s="82"/>
      <c r="W54" s="82"/>
      <c r="X54" s="82"/>
      <c r="Y54" s="30" t="s">
        <v>11</v>
      </c>
      <c r="Z54" s="26" t="str">
        <f t="shared" si="2"/>
        <v>0</v>
      </c>
      <c r="AA54" s="26" t="str">
        <f t="shared" si="3"/>
        <v>0</v>
      </c>
      <c r="AB54" s="28">
        <f t="shared" si="4"/>
        <v>0</v>
      </c>
    </row>
    <row r="55" spans="1:28" ht="14.1" customHeight="1" thickBot="1" x14ac:dyDescent="0.3">
      <c r="A55" s="46" t="str">
        <f t="shared" si="1"/>
        <v>3</v>
      </c>
      <c r="B55" s="1">
        <v>1</v>
      </c>
      <c r="C55" s="1">
        <v>1</v>
      </c>
      <c r="D55" s="3" t="s">
        <v>8</v>
      </c>
      <c r="E55" s="83" t="str">
        <f>IF(C73="","",C73)</f>
        <v>TAF Scorzè</v>
      </c>
      <c r="F55" s="83"/>
      <c r="G55" s="83"/>
      <c r="H55" s="83"/>
      <c r="I55" s="83"/>
      <c r="J55" s="83"/>
      <c r="K55" s="83"/>
      <c r="L55" s="83"/>
      <c r="M55" s="83"/>
      <c r="N55" s="84">
        <v>50</v>
      </c>
      <c r="O55" s="84"/>
      <c r="P55" s="83" t="str">
        <f>IF(C69="","",C69)</f>
        <v xml:space="preserve">Mosnang </v>
      </c>
      <c r="Q55" s="83"/>
      <c r="R55" s="83"/>
      <c r="S55" s="83"/>
      <c r="T55" s="83"/>
      <c r="U55" s="83"/>
      <c r="V55" s="83"/>
      <c r="W55" s="83"/>
      <c r="X55" s="83"/>
      <c r="Y55" s="3" t="s">
        <v>4</v>
      </c>
      <c r="Z55" s="44" t="str">
        <f t="shared" si="2"/>
        <v>0</v>
      </c>
      <c r="AA55" s="44" t="str">
        <f t="shared" si="3"/>
        <v>0</v>
      </c>
      <c r="AB55" s="45">
        <f t="shared" si="4"/>
        <v>0</v>
      </c>
    </row>
    <row r="56" spans="1:28" ht="14.1" customHeight="1" x14ac:dyDescent="0.25">
      <c r="A56" s="14"/>
      <c r="B56" s="15"/>
      <c r="C56" s="15"/>
      <c r="D56" s="14"/>
      <c r="E56" s="16"/>
      <c r="F56" s="16"/>
      <c r="G56" s="16"/>
      <c r="H56" s="16"/>
      <c r="I56" s="16"/>
      <c r="J56" s="16"/>
      <c r="K56" s="16"/>
      <c r="L56" s="16"/>
      <c r="M56" s="16"/>
      <c r="N56" s="15"/>
      <c r="O56" s="15"/>
      <c r="P56" s="16"/>
      <c r="Q56" s="16"/>
      <c r="R56" s="16"/>
      <c r="S56" s="16"/>
      <c r="T56" s="16"/>
      <c r="U56" s="16"/>
      <c r="V56" s="16"/>
      <c r="W56" s="16"/>
      <c r="X56" s="16"/>
      <c r="Y56" s="22" t="s">
        <v>21</v>
      </c>
      <c r="Z56" s="15"/>
      <c r="AA56" s="15"/>
      <c r="AB56" s="14"/>
    </row>
    <row r="57" spans="1:28" ht="14.1" customHeight="1" x14ac:dyDescent="0.25">
      <c r="A57" s="17"/>
      <c r="B57" s="18"/>
      <c r="C57" s="18"/>
      <c r="D57" s="17"/>
      <c r="N57" s="18"/>
      <c r="O57" s="18"/>
      <c r="Y57" s="17"/>
      <c r="Z57" s="18"/>
      <c r="AA57" s="18"/>
      <c r="AB57" s="17"/>
    </row>
    <row r="58" spans="1:28" ht="14.1" customHeight="1" thickBot="1" x14ac:dyDescent="0.3">
      <c r="A58" s="17"/>
      <c r="B58" s="18"/>
      <c r="C58" s="18"/>
      <c r="D58" s="17"/>
      <c r="N58" s="18"/>
      <c r="O58" s="18"/>
      <c r="Y58" s="17"/>
      <c r="Z58" s="18"/>
      <c r="AA58" s="18"/>
      <c r="AB58" s="17"/>
    </row>
    <row r="59" spans="1:28" ht="14.1" customHeight="1" thickBot="1" x14ac:dyDescent="0.3">
      <c r="A59" s="9" t="s">
        <v>0</v>
      </c>
      <c r="B59" s="19">
        <v>1</v>
      </c>
      <c r="C59" s="19">
        <v>2</v>
      </c>
      <c r="D59" s="10"/>
      <c r="E59" s="52" t="s">
        <v>1</v>
      </c>
      <c r="F59" s="52"/>
      <c r="G59" s="52"/>
      <c r="H59" s="52"/>
      <c r="I59" s="52"/>
      <c r="J59" s="52"/>
      <c r="K59" s="52"/>
      <c r="L59" s="52"/>
      <c r="M59" s="52"/>
      <c r="N59" s="52" t="s">
        <v>2</v>
      </c>
      <c r="O59" s="52"/>
      <c r="P59" s="52" t="s">
        <v>1</v>
      </c>
      <c r="Q59" s="52"/>
      <c r="R59" s="52"/>
      <c r="S59" s="52"/>
      <c r="T59" s="52"/>
      <c r="U59" s="52"/>
      <c r="V59" s="52"/>
      <c r="W59" s="52"/>
      <c r="X59" s="52"/>
      <c r="Y59" s="10"/>
      <c r="Z59" s="19">
        <v>1</v>
      </c>
      <c r="AA59" s="19">
        <v>2</v>
      </c>
      <c r="AB59" s="11" t="s">
        <v>0</v>
      </c>
    </row>
    <row r="60" spans="1:28" ht="14.1" customHeight="1" x14ac:dyDescent="0.25">
      <c r="A60" s="25" t="str">
        <f>IF(B60="","",IF(B60+C60=2,"3",B60+C60))</f>
        <v>3</v>
      </c>
      <c r="B60" s="31">
        <v>1</v>
      </c>
      <c r="C60" s="31">
        <v>1</v>
      </c>
      <c r="D60" s="32" t="s">
        <v>13</v>
      </c>
      <c r="E60" s="87" t="str">
        <f>IF(C78="","",C78)</f>
        <v>TZC Allgäu Power Zell</v>
      </c>
      <c r="F60" s="87"/>
      <c r="G60" s="87"/>
      <c r="H60" s="87"/>
      <c r="I60" s="87"/>
      <c r="J60" s="87"/>
      <c r="K60" s="87"/>
      <c r="L60" s="87"/>
      <c r="M60" s="87"/>
      <c r="N60" s="88">
        <v>51</v>
      </c>
      <c r="O60" s="88"/>
      <c r="P60" s="87" t="str">
        <f>IF(C75="","",C75)</f>
        <v>Thurtal</v>
      </c>
      <c r="Q60" s="87"/>
      <c r="R60" s="87"/>
      <c r="S60" s="87"/>
      <c r="T60" s="87"/>
      <c r="U60" s="87"/>
      <c r="V60" s="87"/>
      <c r="W60" s="87"/>
      <c r="X60" s="87"/>
      <c r="Y60" s="32" t="s">
        <v>10</v>
      </c>
      <c r="Z60" s="26" t="str">
        <f t="shared" ref="Z60:AA64" si="5">IF(B60=1,"0",IF(B60="","","1"))</f>
        <v>0</v>
      </c>
      <c r="AA60" s="26" t="str">
        <f t="shared" si="5"/>
        <v>0</v>
      </c>
      <c r="AB60" s="28">
        <f>IF(Z60="","",IF(AA60="",Z60,IF(Z60+AA60=2,"3",Z60+AA60)))</f>
        <v>0</v>
      </c>
    </row>
    <row r="61" spans="1:28" ht="14.1" customHeight="1" x14ac:dyDescent="0.25">
      <c r="A61" s="46" t="str">
        <f>IF(B61="","",IF(B61+C61=2,"3",B61+C61))</f>
        <v>3</v>
      </c>
      <c r="B61" s="8">
        <v>1</v>
      </c>
      <c r="C61" s="8">
        <v>1</v>
      </c>
      <c r="D61" s="7" t="s">
        <v>5</v>
      </c>
      <c r="E61" s="89" t="str">
        <f>IF(C70="","",C70)</f>
        <v>Fam Janssens Retie 2</v>
      </c>
      <c r="F61" s="89"/>
      <c r="G61" s="89"/>
      <c r="H61" s="89"/>
      <c r="I61" s="89"/>
      <c r="J61" s="89"/>
      <c r="K61" s="89"/>
      <c r="L61" s="89"/>
      <c r="M61" s="89"/>
      <c r="N61" s="90">
        <v>52</v>
      </c>
      <c r="O61" s="90"/>
      <c r="P61" s="89" t="str">
        <f>IF(C77="","",C77)</f>
        <v>Sokol</v>
      </c>
      <c r="Q61" s="89"/>
      <c r="R61" s="89"/>
      <c r="S61" s="89"/>
      <c r="T61" s="89"/>
      <c r="U61" s="89"/>
      <c r="V61" s="89"/>
      <c r="W61" s="89"/>
      <c r="X61" s="89"/>
      <c r="Y61" s="7" t="s">
        <v>12</v>
      </c>
      <c r="Z61" s="44" t="str">
        <f t="shared" si="5"/>
        <v>0</v>
      </c>
      <c r="AA61" s="44" t="str">
        <f t="shared" si="5"/>
        <v>0</v>
      </c>
      <c r="AB61" s="45">
        <f>IF(Z61="","",IF(AA61="",Z61,IF(Z61+AA61=2,"3",Z61+AA61)))</f>
        <v>0</v>
      </c>
    </row>
    <row r="62" spans="1:28" ht="14.1" customHeight="1" x14ac:dyDescent="0.25">
      <c r="A62" s="25" t="str">
        <f>IF(B62="","",IF(B62+C62=2,"3",B62+C62))</f>
        <v>3</v>
      </c>
      <c r="B62" s="29">
        <v>1</v>
      </c>
      <c r="C62" s="29">
        <v>1</v>
      </c>
      <c r="D62" s="30" t="s">
        <v>7</v>
      </c>
      <c r="E62" s="82" t="str">
        <f>IF(C72="","",C72)</f>
        <v>Heure</v>
      </c>
      <c r="F62" s="82"/>
      <c r="G62" s="82"/>
      <c r="H62" s="82"/>
      <c r="I62" s="82"/>
      <c r="J62" s="82"/>
      <c r="K62" s="82"/>
      <c r="L62" s="82"/>
      <c r="M62" s="82"/>
      <c r="N62" s="85">
        <v>53</v>
      </c>
      <c r="O62" s="85"/>
      <c r="P62" s="82" t="str">
        <f>IF(C74="","",C74)</f>
        <v>Hovmantorp DK 1</v>
      </c>
      <c r="Q62" s="82"/>
      <c r="R62" s="82"/>
      <c r="S62" s="82"/>
      <c r="T62" s="82"/>
      <c r="U62" s="82"/>
      <c r="V62" s="82"/>
      <c r="W62" s="82"/>
      <c r="X62" s="82"/>
      <c r="Y62" s="30" t="s">
        <v>9</v>
      </c>
      <c r="Z62" s="26" t="str">
        <f t="shared" si="5"/>
        <v>0</v>
      </c>
      <c r="AA62" s="26" t="str">
        <f t="shared" si="5"/>
        <v>0</v>
      </c>
      <c r="AB62" s="28">
        <f>IF(Z62="","",IF(AA62="",Z62,IF(Z62+AA62=2,"3",Z62+AA62)))</f>
        <v>0</v>
      </c>
    </row>
    <row r="63" spans="1:28" ht="14.1" customHeight="1" x14ac:dyDescent="0.25">
      <c r="A63" s="46">
        <f>IF(B63="","",IF(B63+C63=2,"3",B63+C63))</f>
        <v>0</v>
      </c>
      <c r="B63" s="1">
        <v>0</v>
      </c>
      <c r="C63" s="1">
        <v>0</v>
      </c>
      <c r="D63" s="3" t="s">
        <v>11</v>
      </c>
      <c r="E63" s="83" t="str">
        <f>IF(C76="","",C76)</f>
        <v>TZF Dietenbach</v>
      </c>
      <c r="F63" s="83"/>
      <c r="G63" s="83"/>
      <c r="H63" s="83"/>
      <c r="I63" s="83"/>
      <c r="J63" s="83"/>
      <c r="K63" s="83"/>
      <c r="L63" s="83"/>
      <c r="M63" s="83"/>
      <c r="N63" s="84">
        <v>54</v>
      </c>
      <c r="O63" s="84"/>
      <c r="P63" s="83" t="str">
        <f>IF(C71="","",C71)</f>
        <v>Sins</v>
      </c>
      <c r="Q63" s="83"/>
      <c r="R63" s="83"/>
      <c r="S63" s="83"/>
      <c r="T63" s="83"/>
      <c r="U63" s="83"/>
      <c r="V63" s="83"/>
      <c r="W63" s="83"/>
      <c r="X63" s="83"/>
      <c r="Y63" s="3" t="s">
        <v>6</v>
      </c>
      <c r="Z63" s="44" t="str">
        <f t="shared" si="5"/>
        <v>1</v>
      </c>
      <c r="AA63" s="44" t="str">
        <f t="shared" si="5"/>
        <v>1</v>
      </c>
      <c r="AB63" s="45" t="str">
        <f>IF(Z63="","",IF(AA63="",Z63,IF(Z63+AA63=2,"3",Z63+AA63)))</f>
        <v>3</v>
      </c>
    </row>
    <row r="64" spans="1:28" ht="14.1" customHeight="1" thickBot="1" x14ac:dyDescent="0.3">
      <c r="A64" s="33" t="str">
        <f>IF(B64="","",IF(B64+C64=2,"3",B64+C64))</f>
        <v>3</v>
      </c>
      <c r="B64" s="34">
        <v>1</v>
      </c>
      <c r="C64" s="34">
        <v>1</v>
      </c>
      <c r="D64" s="35" t="s">
        <v>8</v>
      </c>
      <c r="E64" s="91" t="str">
        <f>IF(C73="","",C73)</f>
        <v>TAF Scorzè</v>
      </c>
      <c r="F64" s="91"/>
      <c r="G64" s="91"/>
      <c r="H64" s="91"/>
      <c r="I64" s="91"/>
      <c r="J64" s="91"/>
      <c r="K64" s="91"/>
      <c r="L64" s="91"/>
      <c r="M64" s="91"/>
      <c r="N64" s="102">
        <v>55</v>
      </c>
      <c r="O64" s="102"/>
      <c r="P64" s="91" t="str">
        <f>IF(C68="","",C68)</f>
        <v>Brunnsbergs IF</v>
      </c>
      <c r="Q64" s="91"/>
      <c r="R64" s="91"/>
      <c r="S64" s="91"/>
      <c r="T64" s="91"/>
      <c r="U64" s="91"/>
      <c r="V64" s="91"/>
      <c r="W64" s="91"/>
      <c r="X64" s="91"/>
      <c r="Y64" s="35" t="s">
        <v>3</v>
      </c>
      <c r="Z64" s="34" t="str">
        <f t="shared" si="5"/>
        <v>0</v>
      </c>
      <c r="AA64" s="34" t="str">
        <f t="shared" si="5"/>
        <v>0</v>
      </c>
      <c r="AB64" s="36">
        <f>IF(Z64="","",IF(AA64="",Z64,IF(Z64+AA64=2,"3",Z64+AA64)))</f>
        <v>0</v>
      </c>
    </row>
    <row r="65" spans="1:28" ht="14.1" customHeight="1" x14ac:dyDescent="0.25"/>
    <row r="66" spans="1:28" ht="14.1" customHeight="1" thickBot="1" x14ac:dyDescent="0.3"/>
    <row r="67" spans="1:28" ht="14.1" customHeight="1" thickBot="1" x14ac:dyDescent="0.3">
      <c r="A67" s="54"/>
      <c r="B67" s="52"/>
      <c r="C67" s="58" t="s">
        <v>1</v>
      </c>
      <c r="D67" s="59"/>
      <c r="E67" s="59"/>
      <c r="F67" s="59"/>
      <c r="G67" s="59"/>
      <c r="H67" s="59"/>
      <c r="I67" s="59"/>
      <c r="J67" s="59"/>
      <c r="K67" s="59"/>
      <c r="L67" s="59"/>
      <c r="M67" s="60"/>
      <c r="N67" s="10" t="s">
        <v>3</v>
      </c>
      <c r="O67" s="10" t="s">
        <v>4</v>
      </c>
      <c r="P67" s="10" t="s">
        <v>5</v>
      </c>
      <c r="Q67" s="10" t="s">
        <v>6</v>
      </c>
      <c r="R67" s="10" t="s">
        <v>7</v>
      </c>
      <c r="S67" s="10" t="s">
        <v>8</v>
      </c>
      <c r="T67" s="10" t="s">
        <v>9</v>
      </c>
      <c r="U67" s="10" t="s">
        <v>10</v>
      </c>
      <c r="V67" s="10" t="s">
        <v>11</v>
      </c>
      <c r="W67" s="10" t="s">
        <v>12</v>
      </c>
      <c r="X67" s="10" t="s">
        <v>13</v>
      </c>
      <c r="Y67" s="52" t="s">
        <v>15</v>
      </c>
      <c r="Z67" s="52"/>
      <c r="AA67" s="52" t="s">
        <v>14</v>
      </c>
      <c r="AB67" s="53"/>
    </row>
    <row r="68" spans="1:28" ht="14.1" customHeight="1" x14ac:dyDescent="0.25">
      <c r="A68" s="55" t="s">
        <v>3</v>
      </c>
      <c r="B68" s="56"/>
      <c r="C68" s="61" t="s">
        <v>27</v>
      </c>
      <c r="D68" s="62"/>
      <c r="E68" s="62"/>
      <c r="F68" s="62"/>
      <c r="G68" s="62"/>
      <c r="H68" s="62"/>
      <c r="I68" s="62"/>
      <c r="J68" s="62"/>
      <c r="K68" s="62"/>
      <c r="L68" s="62"/>
      <c r="M68" s="63"/>
      <c r="N68" s="41"/>
      <c r="O68" s="26">
        <f>A6</f>
        <v>0</v>
      </c>
      <c r="P68" s="26" t="str">
        <f>A17</f>
        <v>3</v>
      </c>
      <c r="Q68" s="26">
        <f>A23</f>
        <v>0</v>
      </c>
      <c r="R68" s="26">
        <f>A29</f>
        <v>0</v>
      </c>
      <c r="S68" s="26">
        <f>AB64</f>
        <v>0</v>
      </c>
      <c r="T68" s="26">
        <f>A45</f>
        <v>0</v>
      </c>
      <c r="U68" s="26">
        <f>A51</f>
        <v>1</v>
      </c>
      <c r="V68" s="26">
        <f>A39</f>
        <v>0</v>
      </c>
      <c r="W68" s="26" t="str">
        <f>AB33</f>
        <v>3</v>
      </c>
      <c r="X68" s="26">
        <f>AB11</f>
        <v>0</v>
      </c>
      <c r="Y68" s="56">
        <f>IF(A6="","",(IF(N68&lt;&gt;"",N68,0))+(IF(O68&lt;&gt;"",O68,0))+(IF(P68&lt;&gt;"",P68,0))+(IF(Q68&lt;&gt;"",Q68,0))+(IF(R68&lt;&gt;"",R68,0))+(IF(S68&lt;&gt;"",S68,0))+(IF(T68&lt;&gt;"",T68,0))+(IF(U68&lt;&gt;"",U68,0))+(IF(V68&lt;&gt;"",V68,0))+(IF(W68&lt;&gt;"",W68,0))+(IF(X68&lt;&gt;"",X68,0)))</f>
        <v>7</v>
      </c>
      <c r="Z68" s="56"/>
      <c r="AA68" s="56">
        <v>8</v>
      </c>
      <c r="AB68" s="57"/>
    </row>
    <row r="69" spans="1:28" ht="14.1" customHeight="1" x14ac:dyDescent="0.25">
      <c r="A69" s="70" t="s">
        <v>4</v>
      </c>
      <c r="B69" s="71"/>
      <c r="C69" s="74" t="s">
        <v>28</v>
      </c>
      <c r="D69" s="75"/>
      <c r="E69" s="75"/>
      <c r="F69" s="75"/>
      <c r="G69" s="75"/>
      <c r="H69" s="75"/>
      <c r="I69" s="75"/>
      <c r="J69" s="75"/>
      <c r="K69" s="75"/>
      <c r="L69" s="75"/>
      <c r="M69" s="76"/>
      <c r="N69" s="1" t="str">
        <f>AB6</f>
        <v>3</v>
      </c>
      <c r="O69" s="42"/>
      <c r="P69" s="1">
        <f>A12</f>
        <v>1</v>
      </c>
      <c r="Q69" s="1">
        <f>A28</f>
        <v>0</v>
      </c>
      <c r="R69" s="1">
        <f>A18</f>
        <v>0</v>
      </c>
      <c r="S69" s="1">
        <f>AB55</f>
        <v>0</v>
      </c>
      <c r="T69" s="1" t="str">
        <f>A50</f>
        <v>3</v>
      </c>
      <c r="U69" s="1" t="str">
        <f>AB32</f>
        <v>3</v>
      </c>
      <c r="V69" s="1" t="str">
        <f>AB44</f>
        <v>3</v>
      </c>
      <c r="W69" s="1" t="str">
        <f>AB38</f>
        <v>3</v>
      </c>
      <c r="X69" s="1">
        <f>AB22</f>
        <v>0</v>
      </c>
      <c r="Y69" s="72">
        <f>IF(A6="","",(IF(N69&lt;&gt;"",N69,0))+(IF(O69&lt;&gt;"",O69,0))+(IF(P69&lt;&gt;"",P69,0))+(IF(Q69&lt;&gt;"",Q69,0))+(IF(R69&lt;&gt;"",R69,0))+(IF(S69&lt;&gt;"",S69,0))+(IF(T69&lt;&gt;"",T69,0))+(IF(U69&lt;&gt;"",U69,0))+(IF(V69&lt;&gt;"",V69,0))+(IF(W69&lt;&gt;"",W69,0))+(IF(X69&lt;&gt;"",X69,0)))</f>
        <v>16</v>
      </c>
      <c r="Z69" s="72"/>
      <c r="AA69" s="71">
        <v>6</v>
      </c>
      <c r="AB69" s="73"/>
    </row>
    <row r="70" spans="1:28" ht="14.1" customHeight="1" x14ac:dyDescent="0.25">
      <c r="A70" s="64" t="s">
        <v>5</v>
      </c>
      <c r="B70" s="65"/>
      <c r="C70" s="67" t="s">
        <v>29</v>
      </c>
      <c r="D70" s="68"/>
      <c r="E70" s="68"/>
      <c r="F70" s="68"/>
      <c r="G70" s="68"/>
      <c r="H70" s="68"/>
      <c r="I70" s="68"/>
      <c r="J70" s="68"/>
      <c r="K70" s="68"/>
      <c r="L70" s="68"/>
      <c r="M70" s="69"/>
      <c r="N70" s="29">
        <f>AB17</f>
        <v>0</v>
      </c>
      <c r="O70" s="29">
        <f>AB12</f>
        <v>1</v>
      </c>
      <c r="P70" s="42"/>
      <c r="Q70" s="29">
        <f>A7</f>
        <v>0</v>
      </c>
      <c r="R70" s="29">
        <f>A24</f>
        <v>0</v>
      </c>
      <c r="S70" s="29">
        <f>A30</f>
        <v>1</v>
      </c>
      <c r="T70" s="29">
        <f>A40</f>
        <v>0</v>
      </c>
      <c r="U70" s="29">
        <f>A46</f>
        <v>1</v>
      </c>
      <c r="V70" s="29">
        <f>AB34</f>
        <v>1</v>
      </c>
      <c r="W70" s="29" t="str">
        <f>A61</f>
        <v>3</v>
      </c>
      <c r="X70" s="29">
        <f>A52</f>
        <v>0</v>
      </c>
      <c r="Y70" s="56">
        <f>IF(A7="","",(IF(N70&lt;&gt;"",N70,0))+(IF(O70&lt;&gt;"",O70,0))+(IF(P70&lt;&gt;"",P70,0))+(IF(Q70&lt;&gt;"",Q70,0))+(IF(R70&lt;&gt;"",R70,0))+(IF(S70&lt;&gt;"",S70,0))+(IF(T70&lt;&gt;"",T70,0))+(IF(U70&lt;&gt;"",U70,0))+(IF(V70&lt;&gt;"",V70,0))+(IF(W70&lt;&gt;"",W70,0))+(IF(X70&lt;&gt;"",X70,0)))</f>
        <v>7</v>
      </c>
      <c r="Z70" s="56"/>
      <c r="AA70" s="65">
        <v>9</v>
      </c>
      <c r="AB70" s="66"/>
    </row>
    <row r="71" spans="1:28" ht="14.1" customHeight="1" x14ac:dyDescent="0.25">
      <c r="A71" s="70" t="s">
        <v>6</v>
      </c>
      <c r="B71" s="71"/>
      <c r="C71" s="74" t="s">
        <v>30</v>
      </c>
      <c r="D71" s="75"/>
      <c r="E71" s="75"/>
      <c r="F71" s="75"/>
      <c r="G71" s="75"/>
      <c r="H71" s="75"/>
      <c r="I71" s="75"/>
      <c r="J71" s="75"/>
      <c r="K71" s="75"/>
      <c r="L71" s="75"/>
      <c r="M71" s="76"/>
      <c r="N71" s="1" t="str">
        <f>AB23</f>
        <v>3</v>
      </c>
      <c r="O71" s="1" t="str">
        <f>AB28</f>
        <v>3</v>
      </c>
      <c r="P71" s="1" t="str">
        <f>AB7</f>
        <v>3</v>
      </c>
      <c r="Q71" s="42"/>
      <c r="R71" s="1" t="str">
        <f>A13</f>
        <v>3</v>
      </c>
      <c r="S71" s="1" t="str">
        <f>A19</f>
        <v>3</v>
      </c>
      <c r="T71" s="1" t="str">
        <f>A35</f>
        <v>3</v>
      </c>
      <c r="U71" s="1" t="str">
        <f>A41</f>
        <v>3</v>
      </c>
      <c r="V71" s="1" t="str">
        <f>AB63</f>
        <v>3</v>
      </c>
      <c r="W71" s="1" t="str">
        <f>A53</f>
        <v>3</v>
      </c>
      <c r="X71" s="1" t="str">
        <f>A47</f>
        <v>3</v>
      </c>
      <c r="Y71" s="72">
        <f>IF(A7="","",(IF(N71&lt;&gt;"",N71,0))+(IF(O71&lt;&gt;"",O71,0))+(IF(P71&lt;&gt;"",P71,0))+(IF(Q71&lt;&gt;"",Q71,0))+(IF(R71&lt;&gt;"",R71,0))+(IF(S71&lt;&gt;"",S71,0))+(IF(T71&lt;&gt;"",T71,0))+(IF(U71&lt;&gt;"",U71,0))+(IF(V71&lt;&gt;"",V71,0))+(IF(W71&lt;&gt;"",W71,0))+(IF(X71&lt;&gt;"",X71,0)))</f>
        <v>30</v>
      </c>
      <c r="Z71" s="72"/>
      <c r="AA71" s="71">
        <v>1</v>
      </c>
      <c r="AB71" s="73"/>
    </row>
    <row r="72" spans="1:28" ht="14.1" customHeight="1" x14ac:dyDescent="0.25">
      <c r="A72" s="64" t="s">
        <v>7</v>
      </c>
      <c r="B72" s="65"/>
      <c r="C72" s="67" t="s">
        <v>31</v>
      </c>
      <c r="D72" s="68"/>
      <c r="E72" s="68"/>
      <c r="F72" s="68"/>
      <c r="G72" s="68"/>
      <c r="H72" s="68"/>
      <c r="I72" s="68"/>
      <c r="J72" s="68"/>
      <c r="K72" s="68"/>
      <c r="L72" s="68"/>
      <c r="M72" s="69"/>
      <c r="N72" s="29" t="str">
        <f>AB29</f>
        <v>3</v>
      </c>
      <c r="O72" s="29" t="str">
        <f>AB18</f>
        <v>3</v>
      </c>
      <c r="P72" s="29" t="str">
        <f>AB24</f>
        <v>3</v>
      </c>
      <c r="Q72" s="29">
        <f>AB13</f>
        <v>0</v>
      </c>
      <c r="R72" s="42"/>
      <c r="S72" s="29">
        <f>A8</f>
        <v>1</v>
      </c>
      <c r="T72" s="29" t="str">
        <f>A62</f>
        <v>3</v>
      </c>
      <c r="U72" s="29" t="str">
        <f>A36</f>
        <v>3</v>
      </c>
      <c r="V72" s="29" t="str">
        <f>A54</f>
        <v>3</v>
      </c>
      <c r="W72" s="29" t="str">
        <f>A48</f>
        <v>3</v>
      </c>
      <c r="X72" s="29" t="str">
        <f>A42</f>
        <v>3</v>
      </c>
      <c r="Y72" s="56">
        <f>IF(A8="","",(IF(N72&lt;&gt;"",N72,0))+(IF(O72&lt;&gt;"",O72,0))+(IF(P72&lt;&gt;"",P72,0))+(IF(Q72&lt;&gt;"",Q72,0))+(IF(R72&lt;&gt;"",R72,0))+(IF(S72&lt;&gt;"",S72,0))+(IF(T72&lt;&gt;"",T72,0))+(IF(U72&lt;&gt;"",U72,0))+(IF(V72&lt;&gt;"",V72,0))+(IF(W72&lt;&gt;"",W72,0))+(IF(X72&lt;&gt;"",X72,0)))</f>
        <v>25</v>
      </c>
      <c r="Z72" s="56"/>
      <c r="AA72" s="65">
        <v>2</v>
      </c>
      <c r="AB72" s="66"/>
    </row>
    <row r="73" spans="1:28" ht="14.1" customHeight="1" x14ac:dyDescent="0.25">
      <c r="A73" s="70" t="s">
        <v>8</v>
      </c>
      <c r="B73" s="71"/>
      <c r="C73" s="74" t="s">
        <v>32</v>
      </c>
      <c r="D73" s="75"/>
      <c r="E73" s="75"/>
      <c r="F73" s="75"/>
      <c r="G73" s="75"/>
      <c r="H73" s="75"/>
      <c r="I73" s="75"/>
      <c r="J73" s="75"/>
      <c r="K73" s="75"/>
      <c r="L73" s="75"/>
      <c r="M73" s="76"/>
      <c r="N73" s="1" t="str">
        <f>A64</f>
        <v>3</v>
      </c>
      <c r="O73" s="1" t="str">
        <f>A55</f>
        <v>3</v>
      </c>
      <c r="P73" s="1">
        <f>AB30</f>
        <v>1</v>
      </c>
      <c r="Q73" s="1">
        <f>AB19</f>
        <v>0</v>
      </c>
      <c r="R73" s="1">
        <f>AB8</f>
        <v>1</v>
      </c>
      <c r="S73" s="42"/>
      <c r="T73" s="1">
        <f>A14</f>
        <v>1</v>
      </c>
      <c r="U73" s="1" t="str">
        <f>A25</f>
        <v>3</v>
      </c>
      <c r="V73" s="1" t="str">
        <f>A49</f>
        <v>3</v>
      </c>
      <c r="W73" s="1" t="str">
        <f>A43</f>
        <v>3</v>
      </c>
      <c r="X73" s="1">
        <f>A37</f>
        <v>1</v>
      </c>
      <c r="Y73" s="72">
        <f>IF(A8="","",(IF(N73&lt;&gt;"",N73,0))+(IF(O73&lt;&gt;"",O73,0))+(IF(P73&lt;&gt;"",P73,0))+(IF(Q73&lt;&gt;"",Q73,0))+(IF(R73&lt;&gt;"",R73,0))+(IF(S73&lt;&gt;"",S73,0))+(IF(T73&lt;&gt;"",T73,0))+(IF(U73&lt;&gt;"",U73,0))+(IF(V73&lt;&gt;"",V73,0))+(IF(W73&lt;&gt;"",W73,0))+(IF(X73&lt;&gt;"",X73,0)))</f>
        <v>19</v>
      </c>
      <c r="Z73" s="72"/>
      <c r="AA73" s="71">
        <v>4</v>
      </c>
      <c r="AB73" s="73"/>
    </row>
    <row r="74" spans="1:28" ht="14.1" customHeight="1" x14ac:dyDescent="0.25">
      <c r="A74" s="64" t="s">
        <v>9</v>
      </c>
      <c r="B74" s="65"/>
      <c r="C74" s="67" t="s">
        <v>33</v>
      </c>
      <c r="D74" s="68"/>
      <c r="E74" s="68"/>
      <c r="F74" s="68"/>
      <c r="G74" s="68"/>
      <c r="H74" s="68"/>
      <c r="I74" s="68"/>
      <c r="J74" s="68"/>
      <c r="K74" s="68"/>
      <c r="L74" s="68"/>
      <c r="M74" s="69"/>
      <c r="N74" s="29" t="str">
        <f>AB45</f>
        <v>3</v>
      </c>
      <c r="O74" s="29">
        <f>AB50</f>
        <v>0</v>
      </c>
      <c r="P74" s="29" t="str">
        <f>AB40</f>
        <v>3</v>
      </c>
      <c r="Q74" s="29">
        <f>AB35</f>
        <v>0</v>
      </c>
      <c r="R74" s="29">
        <f>AB62</f>
        <v>0</v>
      </c>
      <c r="S74" s="29">
        <f>AB14</f>
        <v>1</v>
      </c>
      <c r="T74" s="42"/>
      <c r="U74" s="29" t="str">
        <f>A9</f>
        <v>3</v>
      </c>
      <c r="V74" s="29" t="str">
        <f>A20</f>
        <v>3</v>
      </c>
      <c r="W74" s="29" t="str">
        <f>A26</f>
        <v>3</v>
      </c>
      <c r="X74" s="29" t="str">
        <f>A31</f>
        <v>3</v>
      </c>
      <c r="Y74" s="56">
        <f>IF(A9="","",(IF(N74&lt;&gt;"",N74,0))+(IF(O74&lt;&gt;"",O74,0))+(IF(P74&lt;&gt;"",P74,0))+(IF(Q74&lt;&gt;"",Q74,0))+(IF(R74&lt;&gt;"",R74,0))+(IF(S74&lt;&gt;"",S74,0))+(IF(T74&lt;&gt;"",T74,0))+(IF(U74&lt;&gt;"",U74,0))+(IF(V74&lt;&gt;"",V74,0))+(IF(W74&lt;&gt;"",W74,0))+(IF(X74&lt;&gt;"",X74,0)))</f>
        <v>19</v>
      </c>
      <c r="Z74" s="56"/>
      <c r="AA74" s="65">
        <v>3</v>
      </c>
      <c r="AB74" s="66"/>
    </row>
    <row r="75" spans="1:28" ht="14.1" customHeight="1" x14ac:dyDescent="0.25">
      <c r="A75" s="70" t="s">
        <v>10</v>
      </c>
      <c r="B75" s="71"/>
      <c r="C75" s="74" t="s">
        <v>34</v>
      </c>
      <c r="D75" s="75"/>
      <c r="E75" s="75"/>
      <c r="F75" s="75"/>
      <c r="G75" s="75"/>
      <c r="H75" s="75"/>
      <c r="I75" s="75"/>
      <c r="J75" s="75"/>
      <c r="K75" s="75"/>
      <c r="L75" s="75"/>
      <c r="M75" s="76"/>
      <c r="N75" s="1">
        <f>AB51</f>
        <v>1</v>
      </c>
      <c r="O75" s="1">
        <f>A32</f>
        <v>0</v>
      </c>
      <c r="P75" s="1">
        <f>AB46</f>
        <v>1</v>
      </c>
      <c r="Q75" s="1">
        <f>AB41</f>
        <v>0</v>
      </c>
      <c r="R75" s="1">
        <f>AB36</f>
        <v>0</v>
      </c>
      <c r="S75" s="1">
        <f>AB25</f>
        <v>0</v>
      </c>
      <c r="T75" s="1">
        <f>AB9</f>
        <v>0</v>
      </c>
      <c r="U75" s="42"/>
      <c r="V75" s="1">
        <f>A15</f>
        <v>1</v>
      </c>
      <c r="W75" s="1" t="str">
        <f>A21</f>
        <v>3</v>
      </c>
      <c r="X75" s="1">
        <f>AB60</f>
        <v>0</v>
      </c>
      <c r="Y75" s="72">
        <f>IF(A9="","",(IF(N75&lt;&gt;"",N75,0))+(IF(O75&lt;&gt;"",O75,0))+(IF(P75&lt;&gt;"",P75,0))+(IF(Q75&lt;&gt;"",Q75,0))+(IF(R75&lt;&gt;"",R75,0))+(IF(S75&lt;&gt;"",S75,0))+(IF(T75&lt;&gt;"",T75,0))+(IF(U75&lt;&gt;"",U75,0))+(IF(V75&lt;&gt;"",V75,0))+(IF(W75&lt;&gt;"",W75,0))+(IF(X75&lt;&gt;"",X75,0)))</f>
        <v>6</v>
      </c>
      <c r="Z75" s="72"/>
      <c r="AA75" s="71">
        <v>10</v>
      </c>
      <c r="AB75" s="73"/>
    </row>
    <row r="76" spans="1:28" ht="14.1" customHeight="1" x14ac:dyDescent="0.25">
      <c r="A76" s="64" t="s">
        <v>11</v>
      </c>
      <c r="B76" s="65"/>
      <c r="C76" s="67" t="s">
        <v>35</v>
      </c>
      <c r="D76" s="68"/>
      <c r="E76" s="68"/>
      <c r="F76" s="68"/>
      <c r="G76" s="68"/>
      <c r="H76" s="68"/>
      <c r="I76" s="68"/>
      <c r="J76" s="68"/>
      <c r="K76" s="68"/>
      <c r="L76" s="68"/>
      <c r="M76" s="69"/>
      <c r="N76" s="29" t="str">
        <f>AB39</f>
        <v>3</v>
      </c>
      <c r="O76" s="29">
        <f>A44</f>
        <v>0</v>
      </c>
      <c r="P76" s="29">
        <f>A34</f>
        <v>1</v>
      </c>
      <c r="Q76" s="29">
        <f>A63</f>
        <v>0</v>
      </c>
      <c r="R76" s="29">
        <f>AB54</f>
        <v>0</v>
      </c>
      <c r="S76" s="29">
        <f>AB49</f>
        <v>0</v>
      </c>
      <c r="T76" s="29">
        <f>AB20</f>
        <v>0</v>
      </c>
      <c r="U76" s="29">
        <f>AB15</f>
        <v>1</v>
      </c>
      <c r="V76" s="42"/>
      <c r="W76" s="29" t="str">
        <f>A10</f>
        <v>3</v>
      </c>
      <c r="X76" s="29">
        <f>A27</f>
        <v>1</v>
      </c>
      <c r="Y76" s="56">
        <f>IF(A10="","",(IF(N76&lt;&gt;"",N76,0))+(IF(O76&lt;&gt;"",O76,0))+(IF(P76&lt;&gt;"",P76,0))+(IF(Q76&lt;&gt;"",Q76,0))+(IF(R76&lt;&gt;"",R76,0))+(IF(S76&lt;&gt;"",S76,0))+(IF(T76&lt;&gt;"",T76,0))+(IF(U76&lt;&gt;"",U76,0))+(IF(V76&lt;&gt;"",V76,0))+(IF(W76&lt;&gt;"",W76,0))+(IF(X76&lt;&gt;"",X76,0)))</f>
        <v>9</v>
      </c>
      <c r="Z76" s="56"/>
      <c r="AA76" s="65">
        <v>7</v>
      </c>
      <c r="AB76" s="66"/>
    </row>
    <row r="77" spans="1:28" ht="14.1" customHeight="1" x14ac:dyDescent="0.25">
      <c r="A77" s="70" t="s">
        <v>12</v>
      </c>
      <c r="B77" s="71"/>
      <c r="C77" s="74" t="s">
        <v>36</v>
      </c>
      <c r="D77" s="75"/>
      <c r="E77" s="75"/>
      <c r="F77" s="75"/>
      <c r="G77" s="75"/>
      <c r="H77" s="75"/>
      <c r="I77" s="75"/>
      <c r="J77" s="75"/>
      <c r="K77" s="75"/>
      <c r="L77" s="75"/>
      <c r="M77" s="76"/>
      <c r="N77" s="1">
        <f>A33</f>
        <v>0</v>
      </c>
      <c r="O77" s="1">
        <f>A38</f>
        <v>0</v>
      </c>
      <c r="P77" s="1">
        <f>AB61</f>
        <v>0</v>
      </c>
      <c r="Q77" s="1">
        <f>AB53</f>
        <v>0</v>
      </c>
      <c r="R77" s="1">
        <f>AB48</f>
        <v>0</v>
      </c>
      <c r="S77" s="1">
        <f>AB43</f>
        <v>0</v>
      </c>
      <c r="T77" s="1">
        <f>AB26</f>
        <v>0</v>
      </c>
      <c r="U77" s="1">
        <f>AB21</f>
        <v>0</v>
      </c>
      <c r="V77" s="1">
        <f>AB10</f>
        <v>0</v>
      </c>
      <c r="W77" s="42"/>
      <c r="X77" s="1">
        <f>A16</f>
        <v>0</v>
      </c>
      <c r="Y77" s="72">
        <f>IF(A10="","",(IF(N77&lt;&gt;"",N77,0))+(IF(O77&lt;&gt;"",O77,0))+(IF(P77&lt;&gt;"",P77,0))+(IF(Q77&lt;&gt;"",Q77,0))+(IF(R77&lt;&gt;"",R77,0))+(IF(S77&lt;&gt;"",S77,0))+(IF(T77&lt;&gt;"",T77,0))+(IF(U77&lt;&gt;"",U77,0))+(IF(V77&lt;&gt;"",V77,0))+(IF(W77&lt;&gt;"",W77,0))+(IF(X77&lt;&gt;"",X77,0)))</f>
        <v>0</v>
      </c>
      <c r="Z77" s="72"/>
      <c r="AA77" s="71">
        <v>11</v>
      </c>
      <c r="AB77" s="73"/>
    </row>
    <row r="78" spans="1:28" ht="14.1" customHeight="1" thickBot="1" x14ac:dyDescent="0.3">
      <c r="A78" s="77" t="s">
        <v>13</v>
      </c>
      <c r="B78" s="78"/>
      <c r="C78" s="98" t="s">
        <v>37</v>
      </c>
      <c r="D78" s="99"/>
      <c r="E78" s="99"/>
      <c r="F78" s="99"/>
      <c r="G78" s="99"/>
      <c r="H78" s="99"/>
      <c r="I78" s="99"/>
      <c r="J78" s="99"/>
      <c r="K78" s="99"/>
      <c r="L78" s="99"/>
      <c r="M78" s="100"/>
      <c r="N78" s="34" t="str">
        <f>A11</f>
        <v>3</v>
      </c>
      <c r="O78" s="34" t="str">
        <f>A22</f>
        <v>3</v>
      </c>
      <c r="P78" s="34" t="str">
        <f>AB52</f>
        <v>3</v>
      </c>
      <c r="Q78" s="34">
        <f>AB47</f>
        <v>0</v>
      </c>
      <c r="R78" s="34">
        <f>AB42</f>
        <v>0</v>
      </c>
      <c r="S78" s="34">
        <f>AB37</f>
        <v>1</v>
      </c>
      <c r="T78" s="34">
        <f>AB31</f>
        <v>0</v>
      </c>
      <c r="U78" s="34" t="str">
        <f>A60</f>
        <v>3</v>
      </c>
      <c r="V78" s="34">
        <f>AB27</f>
        <v>1</v>
      </c>
      <c r="W78" s="34" t="str">
        <f>AB16</f>
        <v>3</v>
      </c>
      <c r="X78" s="43"/>
      <c r="Y78" s="78">
        <f>IF(A11="","",(IF(N78&lt;&gt;"",N78,0))+(IF(O78&lt;&gt;"",O78,0))+(IF(P78&lt;&gt;"",P78,0))+(IF(Q78&lt;&gt;"",Q78,0))+(IF(R78&lt;&gt;"",R78,0))+(IF(S78&lt;&gt;"",S78,0))+(IF(T78&lt;&gt;"",T78,0))+(IF(U78&lt;&gt;"",U78,0))+(IF(V78&lt;&gt;"",V78,0))+(IF(W78&lt;&gt;"",W78,0))+(IF(X78&lt;&gt;"",X78,0)))</f>
        <v>17</v>
      </c>
      <c r="Z78" s="78"/>
      <c r="AA78" s="78">
        <v>5</v>
      </c>
      <c r="AB78" s="79"/>
    </row>
    <row r="79" spans="1:28" ht="14.1" customHeight="1" x14ac:dyDescent="0.25"/>
    <row r="80" spans="1:28" ht="14.1" customHeight="1" x14ac:dyDescent="0.25"/>
    <row r="81" spans="1:28" ht="14.1" customHeight="1" thickBot="1" x14ac:dyDescent="0.3">
      <c r="A81" s="6"/>
      <c r="E81" s="5"/>
    </row>
    <row r="82" spans="1:28" ht="14.1" customHeight="1" x14ac:dyDescent="0.25">
      <c r="A82" s="2"/>
      <c r="B82" s="12"/>
      <c r="C82" s="12"/>
      <c r="D82" s="12"/>
      <c r="E82" s="47"/>
      <c r="F82" s="92"/>
      <c r="G82" s="93"/>
      <c r="H82" s="93"/>
      <c r="I82" s="93"/>
      <c r="J82" s="93"/>
      <c r="K82" s="93"/>
      <c r="L82" s="93"/>
      <c r="M82" s="94"/>
      <c r="N82" s="104"/>
      <c r="O82" s="104"/>
      <c r="P82" s="95"/>
      <c r="Q82" s="96"/>
      <c r="R82" s="96"/>
      <c r="S82" s="96"/>
      <c r="T82" s="96"/>
      <c r="U82" s="96"/>
      <c r="V82" s="96"/>
      <c r="W82" s="97"/>
      <c r="X82" s="20"/>
      <c r="Y82" s="48"/>
      <c r="Z82" s="48"/>
      <c r="AA82" s="48"/>
      <c r="AB82" s="49"/>
    </row>
    <row r="83" spans="1:28" ht="14.1" customHeight="1" thickBot="1" x14ac:dyDescent="0.3">
      <c r="A83" s="33"/>
      <c r="B83" s="34"/>
      <c r="C83" s="34"/>
      <c r="D83" s="34"/>
      <c r="E83" s="37"/>
      <c r="F83" s="98"/>
      <c r="G83" s="99"/>
      <c r="H83" s="99"/>
      <c r="I83" s="99"/>
      <c r="J83" s="99"/>
      <c r="K83" s="99"/>
      <c r="L83" s="99"/>
      <c r="M83" s="100"/>
      <c r="N83" s="102"/>
      <c r="O83" s="102"/>
      <c r="P83" s="98"/>
      <c r="Q83" s="99"/>
      <c r="R83" s="99"/>
      <c r="S83" s="99"/>
      <c r="T83" s="99"/>
      <c r="U83" s="99"/>
      <c r="V83" s="99"/>
      <c r="W83" s="100"/>
      <c r="X83" s="37"/>
      <c r="Y83" s="34"/>
      <c r="Z83" s="34"/>
      <c r="AA83" s="34"/>
      <c r="AB83" s="36"/>
    </row>
    <row r="84" spans="1:28" ht="14.1" customHeight="1" thickBot="1" x14ac:dyDescent="0.3">
      <c r="A84" s="6"/>
    </row>
    <row r="85" spans="1:28" ht="14.1" customHeight="1" thickBot="1" x14ac:dyDescent="0.3">
      <c r="A85" s="9"/>
      <c r="B85" s="13"/>
      <c r="C85" s="13"/>
      <c r="D85" s="13"/>
      <c r="E85" s="21"/>
      <c r="F85" s="109"/>
      <c r="G85" s="110"/>
      <c r="H85" s="110"/>
      <c r="I85" s="110"/>
      <c r="J85" s="110"/>
      <c r="K85" s="110"/>
      <c r="L85" s="110"/>
      <c r="M85" s="60"/>
      <c r="N85" s="101"/>
      <c r="O85" s="101"/>
      <c r="P85" s="109"/>
      <c r="Q85" s="110"/>
      <c r="R85" s="110"/>
      <c r="S85" s="110"/>
      <c r="T85" s="110"/>
      <c r="U85" s="110"/>
      <c r="V85" s="110"/>
      <c r="W85" s="60"/>
      <c r="X85" s="21"/>
      <c r="Y85" s="50"/>
      <c r="Z85" s="50"/>
      <c r="AA85" s="50"/>
      <c r="AB85" s="51"/>
    </row>
    <row r="86" spans="1:28" ht="14.1" customHeight="1" thickBot="1" x14ac:dyDescent="0.3">
      <c r="A86" s="6"/>
    </row>
    <row r="87" spans="1:28" ht="14.1" customHeight="1" thickBot="1" x14ac:dyDescent="0.3">
      <c r="A87" s="38"/>
      <c r="B87" s="23"/>
      <c r="C87" s="23"/>
      <c r="D87" s="23"/>
      <c r="E87" s="39"/>
      <c r="F87" s="111"/>
      <c r="G87" s="112"/>
      <c r="H87" s="112"/>
      <c r="I87" s="112"/>
      <c r="J87" s="112"/>
      <c r="K87" s="112"/>
      <c r="L87" s="112"/>
      <c r="M87" s="113"/>
      <c r="N87" s="103"/>
      <c r="O87" s="103"/>
      <c r="P87" s="111"/>
      <c r="Q87" s="112"/>
      <c r="R87" s="112"/>
      <c r="S87" s="112"/>
      <c r="T87" s="112"/>
      <c r="U87" s="112"/>
      <c r="V87" s="112"/>
      <c r="W87" s="113"/>
      <c r="X87" s="39"/>
      <c r="Y87" s="23"/>
      <c r="Z87" s="23"/>
      <c r="AA87" s="23"/>
      <c r="AB87" s="40"/>
    </row>
    <row r="88" spans="1:28" ht="14.1" customHeight="1" thickBot="1" x14ac:dyDescent="0.3">
      <c r="A88" s="6"/>
    </row>
    <row r="89" spans="1:28" ht="14.1" customHeight="1" thickBot="1" x14ac:dyDescent="0.3">
      <c r="A89" s="9"/>
      <c r="B89" s="13"/>
      <c r="C89" s="13"/>
      <c r="D89" s="13"/>
      <c r="E89" s="21"/>
      <c r="F89" s="109"/>
      <c r="G89" s="110"/>
      <c r="H89" s="110"/>
      <c r="I89" s="110"/>
      <c r="J89" s="110"/>
      <c r="K89" s="110"/>
      <c r="L89" s="110"/>
      <c r="M89" s="60"/>
      <c r="N89" s="101"/>
      <c r="O89" s="101"/>
      <c r="P89" s="109"/>
      <c r="Q89" s="110"/>
      <c r="R89" s="110"/>
      <c r="S89" s="110"/>
      <c r="T89" s="110"/>
      <c r="U89" s="110"/>
      <c r="V89" s="110"/>
      <c r="W89" s="60"/>
      <c r="X89" s="21"/>
      <c r="Y89" s="50"/>
      <c r="Z89" s="50"/>
      <c r="AA89" s="50"/>
      <c r="AB89" s="51"/>
    </row>
    <row r="90" spans="1:28" ht="14.1" customHeight="1" thickBot="1" x14ac:dyDescent="0.3">
      <c r="A90" s="6"/>
    </row>
    <row r="91" spans="1:28" ht="14.1" customHeight="1" thickBot="1" x14ac:dyDescent="0.3">
      <c r="A91" s="38"/>
      <c r="B91" s="23"/>
      <c r="C91" s="23"/>
      <c r="D91" s="23"/>
      <c r="E91" s="39"/>
      <c r="F91" s="111"/>
      <c r="G91" s="112"/>
      <c r="H91" s="112"/>
      <c r="I91" s="112"/>
      <c r="J91" s="112"/>
      <c r="K91" s="112"/>
      <c r="L91" s="112"/>
      <c r="M91" s="113"/>
      <c r="N91" s="103"/>
      <c r="O91" s="103"/>
      <c r="P91" s="111"/>
      <c r="Q91" s="112"/>
      <c r="R91" s="112"/>
      <c r="S91" s="112"/>
      <c r="T91" s="112"/>
      <c r="U91" s="112"/>
      <c r="V91" s="112"/>
      <c r="W91" s="113"/>
      <c r="X91" s="39"/>
      <c r="Y91" s="23"/>
      <c r="Z91" s="23"/>
      <c r="AA91" s="23"/>
      <c r="AB91" s="40"/>
    </row>
    <row r="92" spans="1:28" ht="14.1" customHeight="1" thickBot="1" x14ac:dyDescent="0.3">
      <c r="A92" s="6"/>
    </row>
    <row r="93" spans="1:28" ht="14.1" customHeight="1" thickBot="1" x14ac:dyDescent="0.3">
      <c r="A93" s="9"/>
      <c r="B93" s="13"/>
      <c r="C93" s="13"/>
      <c r="D93" s="13"/>
      <c r="E93" s="21"/>
      <c r="F93" s="109"/>
      <c r="G93" s="110"/>
      <c r="H93" s="110"/>
      <c r="I93" s="110"/>
      <c r="J93" s="110"/>
      <c r="K93" s="110"/>
      <c r="L93" s="110"/>
      <c r="M93" s="60"/>
      <c r="N93" s="101"/>
      <c r="O93" s="101"/>
      <c r="P93" s="109"/>
      <c r="Q93" s="110"/>
      <c r="R93" s="110"/>
      <c r="S93" s="110"/>
      <c r="T93" s="110"/>
      <c r="U93" s="110"/>
      <c r="V93" s="110"/>
      <c r="W93" s="60"/>
      <c r="X93" s="21"/>
      <c r="Y93" s="50"/>
      <c r="Z93" s="50"/>
      <c r="AA93" s="50"/>
      <c r="AB93" s="51"/>
    </row>
    <row r="94" spans="1:28" ht="14.1" customHeight="1" x14ac:dyDescent="0.25"/>
    <row r="95" spans="1:28" ht="14.1" customHeight="1" x14ac:dyDescent="0.25"/>
    <row r="96" spans="1:28" ht="14.1" customHeight="1" x14ac:dyDescent="0.25"/>
  </sheetData>
  <mergeCells count="245">
    <mergeCell ref="X2:AB2"/>
    <mergeCell ref="E3:L3"/>
    <mergeCell ref="G1:V1"/>
    <mergeCell ref="N93:O93"/>
    <mergeCell ref="E8:M8"/>
    <mergeCell ref="N8:O8"/>
    <mergeCell ref="P8:X8"/>
    <mergeCell ref="N9:O9"/>
    <mergeCell ref="F83:M83"/>
    <mergeCell ref="F85:M85"/>
    <mergeCell ref="F91:M91"/>
    <mergeCell ref="F93:M93"/>
    <mergeCell ref="F87:M87"/>
    <mergeCell ref="F89:M89"/>
    <mergeCell ref="P91:W91"/>
    <mergeCell ref="P93:W93"/>
    <mergeCell ref="P83:W83"/>
    <mergeCell ref="P85:W85"/>
    <mergeCell ref="P87:W87"/>
    <mergeCell ref="P89:W89"/>
    <mergeCell ref="N89:O89"/>
    <mergeCell ref="N83:O83"/>
    <mergeCell ref="N91:O91"/>
    <mergeCell ref="N85:O85"/>
    <mergeCell ref="N87:O87"/>
    <mergeCell ref="N82:O82"/>
    <mergeCell ref="N64:O64"/>
    <mergeCell ref="C2:I2"/>
    <mergeCell ref="M2:Q2"/>
    <mergeCell ref="F82:M82"/>
    <mergeCell ref="P82:W82"/>
    <mergeCell ref="C78:M78"/>
    <mergeCell ref="E62:M62"/>
    <mergeCell ref="N62:O62"/>
    <mergeCell ref="P62:X62"/>
    <mergeCell ref="E63:M63"/>
    <mergeCell ref="N63:O63"/>
    <mergeCell ref="N10:O10"/>
    <mergeCell ref="N11:O11"/>
    <mergeCell ref="P63:X63"/>
    <mergeCell ref="E60:M60"/>
    <mergeCell ref="N60:O60"/>
    <mergeCell ref="P60:X60"/>
    <mergeCell ref="E61:M61"/>
    <mergeCell ref="N61:O61"/>
    <mergeCell ref="P61:X61"/>
    <mergeCell ref="E64:M64"/>
    <mergeCell ref="P64:X64"/>
    <mergeCell ref="E59:M59"/>
    <mergeCell ref="N59:O59"/>
    <mergeCell ref="P59:X59"/>
    <mergeCell ref="E54:M54"/>
    <mergeCell ref="N54:O54"/>
    <mergeCell ref="P54:X54"/>
    <mergeCell ref="E55:M55"/>
    <mergeCell ref="N55:O55"/>
    <mergeCell ref="P55:X55"/>
    <mergeCell ref="E51:M51"/>
    <mergeCell ref="N51:O51"/>
    <mergeCell ref="P51:X51"/>
    <mergeCell ref="E52:M52"/>
    <mergeCell ref="N52:O52"/>
    <mergeCell ref="P52:X52"/>
    <mergeCell ref="E53:M53"/>
    <mergeCell ref="N53:O53"/>
    <mergeCell ref="P53:X53"/>
    <mergeCell ref="E48:M48"/>
    <mergeCell ref="N48:O48"/>
    <mergeCell ref="P48:X48"/>
    <mergeCell ref="E49:M49"/>
    <mergeCell ref="N49:O49"/>
    <mergeCell ref="P49:X49"/>
    <mergeCell ref="E50:M50"/>
    <mergeCell ref="N50:O50"/>
    <mergeCell ref="P50:X50"/>
    <mergeCell ref="E45:M45"/>
    <mergeCell ref="N45:O45"/>
    <mergeCell ref="P45:X45"/>
    <mergeCell ref="E46:M46"/>
    <mergeCell ref="N46:O46"/>
    <mergeCell ref="P46:X46"/>
    <mergeCell ref="E47:M47"/>
    <mergeCell ref="N47:O47"/>
    <mergeCell ref="P47:X47"/>
    <mergeCell ref="E42:M42"/>
    <mergeCell ref="N42:O42"/>
    <mergeCell ref="P42:X42"/>
    <mergeCell ref="E43:M43"/>
    <mergeCell ref="N43:O43"/>
    <mergeCell ref="P43:X43"/>
    <mergeCell ref="E44:M44"/>
    <mergeCell ref="N44:O44"/>
    <mergeCell ref="P44:X44"/>
    <mergeCell ref="E39:M39"/>
    <mergeCell ref="N39:O39"/>
    <mergeCell ref="P39:X39"/>
    <mergeCell ref="E40:M40"/>
    <mergeCell ref="N40:O40"/>
    <mergeCell ref="P40:X40"/>
    <mergeCell ref="E41:M41"/>
    <mergeCell ref="N41:O41"/>
    <mergeCell ref="P41:X41"/>
    <mergeCell ref="E36:M36"/>
    <mergeCell ref="N36:O36"/>
    <mergeCell ref="P36:X36"/>
    <mergeCell ref="E37:M37"/>
    <mergeCell ref="N37:O37"/>
    <mergeCell ref="P37:X37"/>
    <mergeCell ref="E38:M38"/>
    <mergeCell ref="N38:O38"/>
    <mergeCell ref="P38:X38"/>
    <mergeCell ref="E33:M33"/>
    <mergeCell ref="N33:O33"/>
    <mergeCell ref="P33:X33"/>
    <mergeCell ref="E34:M34"/>
    <mergeCell ref="N34:O34"/>
    <mergeCell ref="P34:X34"/>
    <mergeCell ref="E35:M35"/>
    <mergeCell ref="N35:O35"/>
    <mergeCell ref="P35:X35"/>
    <mergeCell ref="E30:M30"/>
    <mergeCell ref="N30:O30"/>
    <mergeCell ref="P30:X30"/>
    <mergeCell ref="E31:M31"/>
    <mergeCell ref="N31:O31"/>
    <mergeCell ref="P31:X31"/>
    <mergeCell ref="E32:M32"/>
    <mergeCell ref="N32:O32"/>
    <mergeCell ref="P32:X32"/>
    <mergeCell ref="E27:M27"/>
    <mergeCell ref="N27:O27"/>
    <mergeCell ref="P27:X27"/>
    <mergeCell ref="E28:M28"/>
    <mergeCell ref="N28:O28"/>
    <mergeCell ref="P28:X28"/>
    <mergeCell ref="E29:M29"/>
    <mergeCell ref="N29:O29"/>
    <mergeCell ref="P29:X29"/>
    <mergeCell ref="E24:M24"/>
    <mergeCell ref="N24:O24"/>
    <mergeCell ref="P24:X24"/>
    <mergeCell ref="E25:M25"/>
    <mergeCell ref="N25:O25"/>
    <mergeCell ref="P25:X25"/>
    <mergeCell ref="E26:M26"/>
    <mergeCell ref="N26:O26"/>
    <mergeCell ref="P26:X26"/>
    <mergeCell ref="E21:M21"/>
    <mergeCell ref="N21:O21"/>
    <mergeCell ref="P21:X21"/>
    <mergeCell ref="E22:M22"/>
    <mergeCell ref="N22:O22"/>
    <mergeCell ref="P22:X22"/>
    <mergeCell ref="E23:M23"/>
    <mergeCell ref="N23:O23"/>
    <mergeCell ref="P23:X23"/>
    <mergeCell ref="E18:M18"/>
    <mergeCell ref="N18:O18"/>
    <mergeCell ref="P18:X18"/>
    <mergeCell ref="E19:M19"/>
    <mergeCell ref="N19:O19"/>
    <mergeCell ref="P19:X19"/>
    <mergeCell ref="E20:M20"/>
    <mergeCell ref="N20:O20"/>
    <mergeCell ref="P20:X20"/>
    <mergeCell ref="E15:M15"/>
    <mergeCell ref="N15:O15"/>
    <mergeCell ref="P15:X15"/>
    <mergeCell ref="E16:M16"/>
    <mergeCell ref="N16:O16"/>
    <mergeCell ref="P16:X16"/>
    <mergeCell ref="E17:M17"/>
    <mergeCell ref="N17:O17"/>
    <mergeCell ref="P17:X17"/>
    <mergeCell ref="E12:M12"/>
    <mergeCell ref="P12:X12"/>
    <mergeCell ref="E13:M13"/>
    <mergeCell ref="N13:O13"/>
    <mergeCell ref="P13:X13"/>
    <mergeCell ref="N12:O12"/>
    <mergeCell ref="E14:M14"/>
    <mergeCell ref="N14:O14"/>
    <mergeCell ref="P14:X14"/>
    <mergeCell ref="E5:M5"/>
    <mergeCell ref="N5:O5"/>
    <mergeCell ref="P5:X5"/>
    <mergeCell ref="E6:M6"/>
    <mergeCell ref="N6:O6"/>
    <mergeCell ref="P6:X6"/>
    <mergeCell ref="E10:M10"/>
    <mergeCell ref="P10:X10"/>
    <mergeCell ref="E11:M11"/>
    <mergeCell ref="P11:X11"/>
    <mergeCell ref="N7:O7"/>
    <mergeCell ref="P7:X7"/>
    <mergeCell ref="E9:M9"/>
    <mergeCell ref="P9:X9"/>
    <mergeCell ref="E7:M7"/>
    <mergeCell ref="A76:B76"/>
    <mergeCell ref="Y76:Z76"/>
    <mergeCell ref="AA76:AB76"/>
    <mergeCell ref="C76:M76"/>
    <mergeCell ref="A75:B75"/>
    <mergeCell ref="Y75:Z75"/>
    <mergeCell ref="AA75:AB75"/>
    <mergeCell ref="C75:M75"/>
    <mergeCell ref="A78:B78"/>
    <mergeCell ref="Y78:Z78"/>
    <mergeCell ref="AA78:AB78"/>
    <mergeCell ref="A77:B77"/>
    <mergeCell ref="Y77:Z77"/>
    <mergeCell ref="AA77:AB77"/>
    <mergeCell ref="C77:M77"/>
    <mergeCell ref="A72:B72"/>
    <mergeCell ref="Y72:Z72"/>
    <mergeCell ref="AA72:AB72"/>
    <mergeCell ref="C72:M72"/>
    <mergeCell ref="A71:B71"/>
    <mergeCell ref="Y71:Z71"/>
    <mergeCell ref="AA71:AB71"/>
    <mergeCell ref="C71:M71"/>
    <mergeCell ref="A74:B74"/>
    <mergeCell ref="Y74:Z74"/>
    <mergeCell ref="AA74:AB74"/>
    <mergeCell ref="C74:M74"/>
    <mergeCell ref="A73:B73"/>
    <mergeCell ref="Y73:Z73"/>
    <mergeCell ref="AA73:AB73"/>
    <mergeCell ref="C73:M73"/>
    <mergeCell ref="AA67:AB67"/>
    <mergeCell ref="Y67:Z67"/>
    <mergeCell ref="A67:B67"/>
    <mergeCell ref="A68:B68"/>
    <mergeCell ref="Y68:Z68"/>
    <mergeCell ref="AA68:AB68"/>
    <mergeCell ref="C67:M67"/>
    <mergeCell ref="C68:M68"/>
    <mergeCell ref="A70:B70"/>
    <mergeCell ref="Y70:Z70"/>
    <mergeCell ref="AA70:AB70"/>
    <mergeCell ref="C70:M70"/>
    <mergeCell ref="A69:B69"/>
    <mergeCell ref="Y69:Z69"/>
    <mergeCell ref="AA69:AB69"/>
    <mergeCell ref="C69:M69"/>
  </mergeCells>
  <phoneticPr fontId="0" type="noConversion"/>
  <pageMargins left="0.59055118110236227" right="0.59055118110236227" top="0.19685039370078741" bottom="0.78740157480314965" header="0.19685039370078741" footer="0.39370078740157483"/>
  <pageSetup paperSize="9" scale="99" fitToHeight="2" orientation="portrait" copies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A3D569-4F66-4FA2-ACD0-4EB3A5075B07}">
  <dimension ref="A1:C11"/>
  <sheetViews>
    <sheetView workbookViewId="0">
      <selection activeCell="A12" sqref="A12"/>
    </sheetView>
  </sheetViews>
  <sheetFormatPr baseColWidth="10" defaultRowHeight="13.2" x14ac:dyDescent="0.25"/>
  <cols>
    <col min="1" max="256" width="8.88671875" customWidth="1"/>
  </cols>
  <sheetData>
    <row r="1" spans="1:3" x14ac:dyDescent="0.25">
      <c r="A1" t="str">
        <f>IF('11er'!AA68="","",IF('11er'!AA68=1,'11er'!A68,IF('11er'!AA69=1,'11er'!A69,IF('11er'!AA70=1,'11er'!A70,IF('11er'!AA71=1,'11er'!A71,IF('11er'!AA72=1,'11er'!A72,IF('11er'!AA73=1,'11er'!A73,"")))))))</f>
        <v>D</v>
      </c>
      <c r="B1" t="str">
        <f>IF('11er'!AA68="","",IF('11er'!AA68=1,'11er'!C68,IF('11er'!AA69=1,'11er'!C69,IF('11er'!AA70=1,'11er'!C70,IF('11er'!AA71=1,'11er'!C71,IF('11er'!AA72=1,'11er'!C72,IF('11er'!AA73=1,'11er'!C73,"")))))))</f>
        <v>Sins</v>
      </c>
      <c r="C1">
        <f>IF('11er'!AA68="","",IF('11er'!AA68=1,'11er'!Y68,IF('11er'!AA69=1,'11er'!Y69,IF('11er'!AA70=1,'11er'!Y70,IF('11er'!AA71=1,'11er'!Y71,IF('11er'!AA72=1,'11er'!Y72,IF('11er'!AA73=1,'11er'!Y73,"")))))))</f>
        <v>30</v>
      </c>
    </row>
    <row r="2" spans="1:3" x14ac:dyDescent="0.25">
      <c r="A2" t="str">
        <f>IF('11er'!AA68="","",IF('11er'!AA68=2,'11er'!A68,IF('11er'!AA69=2,'11er'!A69,IF('11er'!AA70=2,'11er'!A70,IF('11er'!AA71=2,'11er'!A71,IF('11er'!AA72=2,'11er'!A72,IF('11er'!AA73=2,'11er'!A73,"")))))))</f>
        <v>E</v>
      </c>
      <c r="B2" t="str">
        <f>IF('11er'!AA68="","",IF('11er'!AA68=2,'11er'!C68,IF('11er'!AA69=2,'11er'!C69,IF('11er'!AA70=2,'11er'!C70,IF('11er'!AA71=2,'11er'!C71,IF('11er'!AA72=2,'11er'!C72,IF('11er'!AA73=2,'11er'!C73,"")))))))</f>
        <v>Heure</v>
      </c>
    </row>
    <row r="3" spans="1:3" x14ac:dyDescent="0.25">
      <c r="A3" t="str">
        <f>IF('11er'!AA68="","",IF('11er'!AA68=3,'11er'!A68,IF('11er'!AA69=3,'11er'!A69,IF('11er'!AA70=3,'11er'!A70,IF('11er'!AA71=3,'11er'!A71,IF('11er'!AA72=3,'11er'!A72,IF('11er'!AA73=3,'11er'!A73,"")))))))</f>
        <v/>
      </c>
      <c r="B3" t="str">
        <f>IF('11er'!AA68="","",IF('11er'!AA68=3,'11er'!C68,IF('11er'!AA69=3,'11er'!C69,IF('11er'!AA70=3,'11er'!C70,IF('11er'!AA71=3,'11er'!C71,IF('11er'!AA72=3,'11er'!C72,IF('11er'!AA73=3,'11er'!C73,"")))))))</f>
        <v/>
      </c>
    </row>
    <row r="4" spans="1:3" x14ac:dyDescent="0.25">
      <c r="A4" t="str">
        <f>IF('11er'!AA68="","",IF('11er'!AA68=4,'11er'!A68,IF('11er'!AA69=4,'11er'!A69,IF('11er'!AA70=4,'11er'!A70,IF('11er'!AA71=4,'11er'!A71,IF('11er'!AA72=4,'11er'!A72,IF('11er'!AA73=4,'11er'!A73,"")))))))</f>
        <v>F</v>
      </c>
      <c r="B4" t="str">
        <f>IF('11er'!AA68="","",IF('11er'!AA68=4,'11er'!C68,IF('11er'!AA69=4,'11er'!C69,IF('11er'!AA70=4,'11er'!C70,IF('11er'!AA71=4,'11er'!C71,IF('11er'!AA72=4,'11er'!C72,IF('11er'!AA73=4,'11er'!C73,"")))))))</f>
        <v>TAF Scorzè</v>
      </c>
    </row>
    <row r="5" spans="1:3" x14ac:dyDescent="0.25">
      <c r="A5" t="str">
        <f>IF('11er'!AA68="","",IF('11er'!AA68=5,'11er'!A68,IF('11er'!AA69=5,'11er'!A69,IF('11er'!AA70=5,'11er'!A70,IF('11er'!AA71=5,'11er'!A71,IF('11er'!AA72=5,'11er'!A72,IF('11er'!AA73=5,'11er'!A73,"")))))))</f>
        <v/>
      </c>
      <c r="B5" t="str">
        <f>IF('11er'!AA68="","",IF('11er'!AA68=5,'11er'!C68,IF('11er'!AA69=5,'11er'!C69,IF('11er'!AA70=5,'11er'!C70,IF('11er'!AA71=5,'11er'!C71,IF('11er'!AA72=5,'11er'!C72,IF('11er'!AA73=5,'11er'!C73,"")))))))</f>
        <v/>
      </c>
    </row>
    <row r="6" spans="1:3" x14ac:dyDescent="0.25">
      <c r="A6" t="str">
        <f>IF('11er'!AA68="","",IF('11er'!AA68=6,'11er'!A68,IF('11er'!AA69=6,'11er'!A69,IF('11er'!AA70=6,'11er'!A70,IF('11er'!AA71=6,'11er'!A71,IF('11er'!AA72=6,'11er'!A72,IF('11er'!AA73=6,'11er'!A73,"")))))))</f>
        <v>B</v>
      </c>
      <c r="B6" t="str">
        <f>IF('11er'!AA68="","",IF('11er'!AA68=6,'11er'!C68,IF('11er'!AA69=6,'11er'!C69,IF('11er'!AA70=6,'11er'!C70,IF('11er'!AA71=6,'11er'!C71,IF('11er'!AA72=6,'11er'!C72,IF('11er'!AA73=6,'11er'!C73,"")))))))</f>
        <v xml:space="preserve">Mosnang </v>
      </c>
    </row>
    <row r="7" spans="1:3" x14ac:dyDescent="0.25">
      <c r="A7" t="str">
        <f>IF('11er'!AA68="","",IF('11er'!AA68=7,'11er'!A68,IF('11er'!AA69=7,'11er'!A69,IF('11er'!AA70=7,'11er'!A70,IF('11er'!AA71=7,'11er'!A71,IF('11er'!AA72=7,'11er'!A72,IF('11er'!AA73=7,'11er'!A73,"")))))))</f>
        <v/>
      </c>
      <c r="B7" t="str">
        <f>IF('11er'!AA68="","",IF('11er'!AA68=7,'11er'!C68,IF('11er'!AA69=7,'11er'!C69,IF('11er'!AA70=7,'11er'!C70,IF('11er'!AA71=7,'11er'!C71,IF('11er'!AA72=7,'11er'!C72,IF('11er'!AA73=7,'11er'!C73,"")))))))</f>
        <v/>
      </c>
    </row>
    <row r="8" spans="1:3" x14ac:dyDescent="0.25">
      <c r="A8" t="str">
        <f>IF('11er'!AA68="","",IF('11er'!AA68=8,'11er'!A68,IF('11er'!AA69=8,'11er'!A69,IF('11er'!AA70=8,'11er'!A70,IF('11er'!AA71=8,'11er'!A71,IF('11er'!AA72=8,'11er'!A72,IF('11er'!AA73=8,'11er'!A73,"")))))))</f>
        <v>A</v>
      </c>
      <c r="B8" t="str">
        <f>IF('11er'!AA68="","",IF('11er'!AA68=8,'11er'!C68,IF('11er'!AA69=8,'11er'!C69,IF('11er'!AA70=8,'11er'!C70,IF('11er'!AA71=8,'11er'!C71,IF('11er'!AA72=8,'11er'!C72,IF('11er'!AA73=8,'11er'!C73,"")))))))</f>
        <v>Brunnsbergs IF</v>
      </c>
    </row>
    <row r="9" spans="1:3" x14ac:dyDescent="0.25">
      <c r="A9" t="str">
        <f>IF('11er'!AA68="","",IF('11er'!AA68=9,'11er'!A68,IF('11er'!AA69=9,'11er'!A69,IF('11er'!AA70=9,'11er'!A70,IF('11er'!AA71=9,'11er'!A71,IF('11er'!AA72=9,'11er'!A72,IF('11er'!AA73=9,'11er'!A73,"")))))))</f>
        <v>C</v>
      </c>
      <c r="B9" t="str">
        <f>IF('11er'!AA68="","",IF('11er'!AA68=9,'11er'!C68,IF('11er'!AA69=9,'11er'!C69,IF('11er'!AA70=9,'11er'!C70,IF('11er'!AA71=9,'11er'!C71,IF('11er'!AA72=9,'11er'!C72,IF('11er'!AA73=9,'11er'!C73,"")))))))</f>
        <v>Fam Janssens Retie 2</v>
      </c>
    </row>
    <row r="10" spans="1:3" x14ac:dyDescent="0.25">
      <c r="A10" t="str">
        <f>IF('11er'!AA68="","",IF('11er'!AA68=10,'11er'!A68,IF('11er'!AA69=10,'11er'!A69,IF('11er'!AA70=10,'11er'!A70,IF('11er'!AA71=10,'11er'!A71,IF('11er'!AA72=10,'11er'!A72,IF('11er'!AA73=10,'11er'!A73,"")))))))</f>
        <v/>
      </c>
      <c r="B10" t="str">
        <f>IF('11er'!AA68="","",IF('11er'!AA68=10,'11er'!C68,IF('11er'!AA69=10,'11er'!C69,IF('11er'!AA70=10,'11er'!C70,IF('11er'!AA71=10,'11er'!C71,IF('11er'!AA72=10,'11er'!C72,IF('11er'!AA73=10,'11er'!C73,"")))))))</f>
        <v/>
      </c>
    </row>
    <row r="11" spans="1:3" x14ac:dyDescent="0.25">
      <c r="A11" t="str">
        <f>IF('11er'!AA68="","",IF('11er'!AA68=11,'11er'!A68,IF('11er'!AA69=11,'11er'!A69,IF('11er'!AA70=11,'11er'!A70,IF('11er'!AA71=11,'11er'!A71,IF('11er'!AA72=11,'11er'!A72,IF('11er'!AA73=11,'11er'!A73,"")))))))</f>
        <v/>
      </c>
      <c r="B11" t="str">
        <f>IF('11er'!AA68="","",IF('11er'!AA68=11,'11er'!C68,IF('11er'!AA69=11,'11er'!C69,IF('11er'!AA70=11,'11er'!C70,IF('11er'!AA71=11,'11er'!C71,IF('11er'!AA72=11,'11er'!C72,IF('11er'!AA73=11,'11er'!C73,"")))))))</f>
        <v/>
      </c>
    </row>
  </sheetData>
  <phoneticPr fontId="0" type="noConversion"/>
  <pageMargins left="0.78740157499999996" right="0.78740157499999996" top="0.984251969" bottom="0.984251969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11er</vt:lpstr>
      <vt:lpstr>Worktab</vt:lpstr>
      <vt:lpstr>'11er'!Druckbereich</vt:lpstr>
    </vt:vector>
  </TitlesOfParts>
  <Company>Seilzieherclub Waldkirch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Maike Roos</dc:creator>
  <cp:lastModifiedBy>Maike Roos</cp:lastModifiedBy>
  <cp:lastPrinted>2003-12-25T16:18:39Z</cp:lastPrinted>
  <dcterms:created xsi:type="dcterms:W3CDTF">2000-03-14T20:54:12Z</dcterms:created>
  <dcterms:modified xsi:type="dcterms:W3CDTF">2025-05-30T16:39:13Z</dcterms:modified>
</cp:coreProperties>
</file>