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tklar\Documents\Martin\Mosnang 2025\"/>
    </mc:Choice>
  </mc:AlternateContent>
  <xr:revisionPtr revIDLastSave="0" documentId="13_ncr:1_{A730BA32-0432-4E23-8676-9DBE3C7633E8}" xr6:coauthVersionLast="47" xr6:coauthVersionMax="47" xr10:uidLastSave="{00000000-0000-0000-0000-000000000000}"/>
  <bookViews>
    <workbookView xWindow="-108" yWindow="-108" windowWidth="23256" windowHeight="12456" xr2:uid="{8C931845-7927-4291-B7D4-32D5FE906422}"/>
  </bookViews>
  <sheets>
    <sheet name="6er" sheetId="1" r:id="rId1"/>
  </sheets>
  <definedNames>
    <definedName name="_xlnm.Print_Area" localSheetId="0">'6er'!$A$1:$AF$44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'6er'!$AE$8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91029"/>
</workbook>
</file>

<file path=xl/calcChain.xml><?xml version="1.0" encoding="utf-8"?>
<calcChain xmlns="http://schemas.openxmlformats.org/spreadsheetml/2006/main">
  <c r="A8" i="1" l="1"/>
  <c r="S26" i="1" s="1"/>
  <c r="E8" i="1"/>
  <c r="Q8" i="1"/>
  <c r="AD8" i="1"/>
  <c r="AE8" i="1"/>
  <c r="A9" i="1"/>
  <c r="W28" i="1" s="1"/>
  <c r="E9" i="1"/>
  <c r="Q9" i="1"/>
  <c r="AD9" i="1"/>
  <c r="AE9" i="1"/>
  <c r="A10" i="1"/>
  <c r="AA30" i="1" s="1"/>
  <c r="E10" i="1"/>
  <c r="Q10" i="1"/>
  <c r="AD10" i="1"/>
  <c r="AE10" i="1"/>
  <c r="A11" i="1"/>
  <c r="W27" i="1" s="1"/>
  <c r="E11" i="1"/>
  <c r="Q11" i="1"/>
  <c r="AD11" i="1"/>
  <c r="AE11" i="1"/>
  <c r="A12" i="1"/>
  <c r="AA26" i="1" s="1"/>
  <c r="E12" i="1"/>
  <c r="Q12" i="1"/>
  <c r="AD12" i="1"/>
  <c r="AE12" i="1"/>
  <c r="A13" i="1"/>
  <c r="Y28" i="1" s="1"/>
  <c r="E13" i="1"/>
  <c r="Q13" i="1"/>
  <c r="AD13" i="1"/>
  <c r="AE13" i="1"/>
  <c r="A14" i="1"/>
  <c r="W26" i="1" s="1"/>
  <c r="E14" i="1"/>
  <c r="Q14" i="1"/>
  <c r="AD14" i="1"/>
  <c r="AE14" i="1"/>
  <c r="A15" i="1"/>
  <c r="Y27" i="1" s="1"/>
  <c r="E15" i="1"/>
  <c r="Q15" i="1"/>
  <c r="AD15" i="1"/>
  <c r="AE15" i="1"/>
  <c r="A16" i="1"/>
  <c r="AA28" i="1" s="1"/>
  <c r="E16" i="1"/>
  <c r="Q16" i="1"/>
  <c r="AD16" i="1"/>
  <c r="AE16" i="1"/>
  <c r="A17" i="1"/>
  <c r="Y29" i="1" s="1"/>
  <c r="E17" i="1"/>
  <c r="Q17" i="1"/>
  <c r="AD17" i="1"/>
  <c r="AE17" i="1"/>
  <c r="A18" i="1"/>
  <c r="U26" i="1" s="1"/>
  <c r="E18" i="1"/>
  <c r="Q18" i="1"/>
  <c r="AD18" i="1"/>
  <c r="AE18" i="1"/>
  <c r="A19" i="1"/>
  <c r="AA27" i="1" s="1"/>
  <c r="E19" i="1"/>
  <c r="Q19" i="1"/>
  <c r="AD19" i="1"/>
  <c r="AE19" i="1"/>
  <c r="AF19" i="1" s="1"/>
  <c r="S31" i="1" s="1"/>
  <c r="A20" i="1"/>
  <c r="Y26" i="1" s="1"/>
  <c r="E20" i="1"/>
  <c r="Q20" i="1"/>
  <c r="AD20" i="1"/>
  <c r="AE20" i="1"/>
  <c r="A21" i="1"/>
  <c r="AA29" i="1" s="1"/>
  <c r="E21" i="1"/>
  <c r="Q21" i="1"/>
  <c r="AD21" i="1"/>
  <c r="AE21" i="1"/>
  <c r="A22" i="1"/>
  <c r="U27" i="1" s="1"/>
  <c r="E22" i="1"/>
  <c r="Q22" i="1"/>
  <c r="AD22" i="1"/>
  <c r="AE22" i="1"/>
  <c r="A34" i="1"/>
  <c r="E44" i="1" s="1"/>
  <c r="E34" i="1"/>
  <c r="F34" i="1"/>
  <c r="Q34" i="1"/>
  <c r="AB34" i="1"/>
  <c r="AC34" i="1"/>
  <c r="AF34" i="1" s="1"/>
  <c r="AD34" i="1"/>
  <c r="AE34" i="1"/>
  <c r="A35" i="1"/>
  <c r="Q44" i="1" s="1"/>
  <c r="E35" i="1"/>
  <c r="F35" i="1"/>
  <c r="Q35" i="1"/>
  <c r="AB35" i="1"/>
  <c r="AC35" i="1"/>
  <c r="AD35" i="1"/>
  <c r="AE35" i="1"/>
  <c r="AF35" i="1"/>
  <c r="A38" i="1"/>
  <c r="E38" i="1"/>
  <c r="F38" i="1"/>
  <c r="Q38" i="1"/>
  <c r="AB38" i="1"/>
  <c r="AC38" i="1"/>
  <c r="AF38" i="1"/>
  <c r="AD38" i="1"/>
  <c r="AE38" i="1"/>
  <c r="A41" i="1"/>
  <c r="AC41" i="1"/>
  <c r="AF41" i="1" s="1"/>
  <c r="AD41" i="1"/>
  <c r="AE41" i="1"/>
  <c r="A44" i="1"/>
  <c r="AC44" i="1"/>
  <c r="AF44" i="1" s="1"/>
  <c r="AD44" i="1"/>
  <c r="AE44" i="1"/>
  <c r="AF22" i="1" l="1"/>
  <c r="S28" i="1" s="1"/>
  <c r="AF21" i="1"/>
  <c r="W31" i="1" s="1"/>
  <c r="AF20" i="1"/>
  <c r="Q30" i="1" s="1"/>
  <c r="AF18" i="1"/>
  <c r="Q28" i="1" s="1"/>
  <c r="AF17" i="1"/>
  <c r="W30" i="1" s="1"/>
  <c r="AF16" i="1"/>
  <c r="U31" i="1" s="1"/>
  <c r="AF15" i="1"/>
  <c r="S30" i="1" s="1"/>
  <c r="AF14" i="1"/>
  <c r="Q29" i="1" s="1"/>
  <c r="AF13" i="1"/>
  <c r="U30" i="1" s="1"/>
  <c r="AF12" i="1"/>
  <c r="Q31" i="1" s="1"/>
  <c r="AC26" i="1"/>
  <c r="AF11" i="1"/>
  <c r="S29" i="1" s="1"/>
  <c r="AF10" i="1"/>
  <c r="Y31" i="1" s="1"/>
  <c r="AF9" i="1"/>
  <c r="AF8" i="1"/>
  <c r="Q27" i="1" s="1"/>
  <c r="AB44" i="1"/>
  <c r="F44" i="1"/>
  <c r="Q41" i="1"/>
  <c r="AB41" i="1"/>
  <c r="F41" i="1"/>
  <c r="E41" i="1"/>
  <c r="AC28" i="1" l="1"/>
  <c r="AC30" i="1"/>
  <c r="AC31" i="1"/>
  <c r="AC29" i="1"/>
  <c r="U29" i="1"/>
  <c r="AC27" i="1"/>
</calcChain>
</file>

<file path=xl/sharedStrings.xml><?xml version="1.0" encoding="utf-8"?>
<sst xmlns="http://schemas.openxmlformats.org/spreadsheetml/2006/main" count="70" uniqueCount="31">
  <si>
    <t>P</t>
  </si>
  <si>
    <t>Teams</t>
  </si>
  <si>
    <t>Z-Nr.</t>
  </si>
  <si>
    <t>A</t>
  </si>
  <si>
    <t>B</t>
  </si>
  <si>
    <t>C</t>
  </si>
  <si>
    <t>D</t>
  </si>
  <si>
    <t>E</t>
  </si>
  <si>
    <t>F</t>
  </si>
  <si>
    <t>Rang</t>
  </si>
  <si>
    <t>Pt.</t>
  </si>
  <si>
    <t>½ -Finals</t>
  </si>
  <si>
    <t>Kleiner Final</t>
  </si>
  <si>
    <t>Final</t>
  </si>
  <si>
    <t>Plazierungszug 5./6.</t>
  </si>
  <si>
    <t>Turnier:</t>
  </si>
  <si>
    <t>Turnierleiter:</t>
  </si>
  <si>
    <t>Datum:</t>
  </si>
  <si>
    <t>Gewichtsklasse:</t>
  </si>
  <si>
    <t>SCHWEIZER TAUZIEHVERBAND</t>
  </si>
  <si>
    <t>6-Turnier</t>
  </si>
  <si>
    <t>Zeit:</t>
  </si>
  <si>
    <t>Mosnang int.</t>
  </si>
  <si>
    <t>Martin Roos</t>
  </si>
  <si>
    <t>Gonten</t>
  </si>
  <si>
    <t>Brunnsbergs IF</t>
  </si>
  <si>
    <t>Mosnang 2</t>
  </si>
  <si>
    <t>Stans 1</t>
  </si>
  <si>
    <t>Fam Janssens Retie</t>
  </si>
  <si>
    <t>Heure</t>
  </si>
  <si>
    <t>W 520 Gruppe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</si>
</sst>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1" borderId="6" xfId="0" applyFont="1" applyFill="1" applyBorder="1" applyAlignment="1">
      <alignment horizontal="center"/>
    </xf>
    <xf numFmtId="0" fontId="0" fillId="1" borderId="7" xfId="0" applyFill="1" applyBorder="1" applyAlignment="1">
      <alignment horizontal="center"/>
    </xf>
    <xf numFmtId="0" fontId="1" fillId="1" borderId="7" xfId="0" applyFont="1" applyFill="1" applyBorder="1" applyAlignment="1">
      <alignment horizontal="center"/>
    </xf>
    <xf numFmtId="0" fontId="1" fillId="1" borderId="8" xfId="0" applyFont="1" applyFill="1" applyBorder="1" applyAlignment="1">
      <alignment horizontal="center"/>
    </xf>
    <xf numFmtId="0" fontId="0" fillId="1" borderId="1" xfId="0" applyFill="1" applyBorder="1" applyAlignment="1">
      <alignment horizontal="center"/>
    </xf>
    <xf numFmtId="0" fontId="1" fillId="1" borderId="1" xfId="0" applyFont="1" applyFill="1" applyBorder="1" applyAlignment="1">
      <alignment horizontal="center"/>
    </xf>
    <xf numFmtId="0" fontId="1" fillId="1" borderId="10" xfId="0" applyFont="1" applyFill="1" applyBorder="1" applyAlignment="1">
      <alignment horizontal="center"/>
    </xf>
    <xf numFmtId="0" fontId="0" fillId="1" borderId="2" xfId="0" applyFill="1" applyBorder="1" applyAlignment="1">
      <alignment horizontal="center"/>
    </xf>
    <xf numFmtId="0" fontId="1" fillId="1" borderId="2" xfId="0" applyFont="1" applyFill="1" applyBorder="1" applyAlignment="1">
      <alignment horizontal="center"/>
    </xf>
    <xf numFmtId="0" fontId="1" fillId="1" borderId="11" xfId="0" applyFont="1" applyFill="1" applyBorder="1" applyAlignment="1">
      <alignment horizontal="center"/>
    </xf>
    <xf numFmtId="0" fontId="0" fillId="1" borderId="12" xfId="0" applyFill="1" applyBorder="1" applyAlignment="1">
      <alignment horizontal="center"/>
    </xf>
    <xf numFmtId="0" fontId="1" fillId="1" borderId="3" xfId="0" applyFont="1" applyFill="1" applyBorder="1" applyAlignment="1">
      <alignment horizontal="center"/>
    </xf>
    <xf numFmtId="0" fontId="0" fillId="1" borderId="4" xfId="0" applyFill="1" applyBorder="1" applyAlignment="1">
      <alignment horizontal="center"/>
    </xf>
    <xf numFmtId="0" fontId="1" fillId="1" borderId="5" xfId="0" applyFont="1" applyFill="1" applyBorder="1" applyAlignment="1">
      <alignment horizontal="center"/>
    </xf>
    <xf numFmtId="0" fontId="1" fillId="1" borderId="12" xfId="0" applyFont="1" applyFill="1" applyBorder="1" applyAlignment="1">
      <alignment horizontal="center"/>
    </xf>
    <xf numFmtId="0" fontId="1" fillId="1" borderId="4" xfId="0" applyFont="1" applyFill="1" applyBorder="1" applyAlignment="1">
      <alignment horizontal="center"/>
    </xf>
    <xf numFmtId="0" fontId="1" fillId="1" borderId="1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1" borderId="14" xfId="0" applyFill="1" applyBorder="1" applyAlignment="1">
      <alignment horizontal="center"/>
    </xf>
    <xf numFmtId="0" fontId="1" fillId="1" borderId="15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1" borderId="9" xfId="0" applyFill="1" applyBorder="1"/>
    <xf numFmtId="0" fontId="0" fillId="1" borderId="26" xfId="0" applyFill="1" applyBorder="1"/>
    <xf numFmtId="0" fontId="0" fillId="1" borderId="21" xfId="0" applyFill="1" applyBorder="1"/>
    <xf numFmtId="0" fontId="0" fillId="1" borderId="22" xfId="0" applyFill="1" applyBorder="1"/>
    <xf numFmtId="0" fontId="0" fillId="1" borderId="25" xfId="0" applyFill="1" applyBorder="1"/>
    <xf numFmtId="0" fontId="0" fillId="1" borderId="23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/>
    <xf numFmtId="0" fontId="0" fillId="0" borderId="26" xfId="0" applyBorder="1"/>
    <xf numFmtId="0" fontId="0" fillId="0" borderId="21" xfId="0" applyBorder="1"/>
    <xf numFmtId="0" fontId="0" fillId="0" borderId="19" xfId="0" applyBorder="1"/>
    <xf numFmtId="0" fontId="0" fillId="0" borderId="28" xfId="0" applyBorder="1"/>
    <xf numFmtId="0" fontId="0" fillId="0" borderId="20" xfId="0" applyBorder="1"/>
    <xf numFmtId="0" fontId="0" fillId="1" borderId="19" xfId="0" applyFill="1" applyBorder="1"/>
    <xf numFmtId="0" fontId="0" fillId="1" borderId="28" xfId="0" applyFill="1" applyBorder="1"/>
    <xf numFmtId="0" fontId="0" fillId="1" borderId="20" xfId="0" applyFill="1" applyBorder="1"/>
    <xf numFmtId="0" fontId="0" fillId="0" borderId="1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1" borderId="19" xfId="0" applyFill="1" applyBorder="1" applyAlignment="1">
      <alignment horizontal="center"/>
    </xf>
    <xf numFmtId="0" fontId="0" fillId="1" borderId="28" xfId="0" applyFill="1" applyBorder="1" applyAlignment="1">
      <alignment horizontal="center"/>
    </xf>
    <xf numFmtId="0" fontId="0" fillId="1" borderId="20" xfId="0" applyFill="1" applyBorder="1" applyAlignment="1">
      <alignment horizontal="center"/>
    </xf>
    <xf numFmtId="0" fontId="0" fillId="1" borderId="16" xfId="0" applyFill="1" applyBorder="1"/>
    <xf numFmtId="0" fontId="0" fillId="1" borderId="17" xfId="0" applyFill="1" applyBorder="1"/>
    <xf numFmtId="0" fontId="0" fillId="1" borderId="18" xfId="0" applyFill="1" applyBorder="1"/>
    <xf numFmtId="0" fontId="1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1" borderId="7" xfId="0" applyFont="1" applyFill="1" applyBorder="1" applyAlignment="1">
      <alignment horizontal="center"/>
    </xf>
    <xf numFmtId="0" fontId="1" fillId="1" borderId="1" xfId="0" applyFont="1" applyFill="1" applyBorder="1" applyAlignment="1">
      <alignment horizontal="center"/>
    </xf>
    <xf numFmtId="0" fontId="1" fillId="1" borderId="29" xfId="0" applyFon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1" borderId="6" xfId="0" applyFont="1" applyFill="1" applyBorder="1" applyAlignment="1">
      <alignment horizontal="center"/>
    </xf>
    <xf numFmtId="0" fontId="1" fillId="1" borderId="8" xfId="0" applyFont="1" applyFill="1" applyBorder="1" applyAlignment="1">
      <alignment horizontal="center"/>
    </xf>
    <xf numFmtId="0" fontId="0" fillId="1" borderId="22" xfId="0" applyFill="1" applyBorder="1" applyAlignment="1">
      <alignment horizontal="center"/>
    </xf>
    <xf numFmtId="0" fontId="0" fillId="1" borderId="23" xfId="0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1" borderId="27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1" borderId="9" xfId="0" applyFill="1" applyBorder="1" applyAlignment="1">
      <alignment horizontal="center"/>
    </xf>
    <xf numFmtId="0" fontId="0" fillId="1" borderId="26" xfId="0" applyFill="1" applyBorder="1" applyAlignment="1">
      <alignment horizontal="center"/>
    </xf>
    <xf numFmtId="0" fontId="0" fillId="1" borderId="21" xfId="0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1" borderId="2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1" fillId="0" borderId="24" xfId="0" applyNumberFormat="1" applyFont="1" applyBorder="1"/>
    <xf numFmtId="0" fontId="0" fillId="0" borderId="24" xfId="0" applyBorder="1"/>
    <xf numFmtId="0" fontId="1" fillId="0" borderId="21" xfId="0" applyFont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1" borderId="16" xfId="0" applyFill="1" applyBorder="1" applyAlignment="1">
      <alignment horizontal="center"/>
    </xf>
    <xf numFmtId="0" fontId="0" fillId="1" borderId="17" xfId="0" applyFill="1" applyBorder="1" applyAlignment="1">
      <alignment horizontal="center"/>
    </xf>
    <xf numFmtId="0" fontId="0" fillId="1" borderId="18" xfId="0" applyFill="1" applyBorder="1" applyAlignment="1">
      <alignment horizontal="center"/>
    </xf>
    <xf numFmtId="0" fontId="1" fillId="0" borderId="24" xfId="0" applyFont="1" applyBorder="1"/>
    <xf numFmtId="0" fontId="1" fillId="0" borderId="24" xfId="0" applyFont="1" applyBorder="1" applyAlignment="1">
      <alignment horizontal="left" indent="1"/>
    </xf>
    <xf numFmtId="0" fontId="1" fillId="0" borderId="5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34193-D379-474E-9EF3-774E7C06FE82}">
  <dimension ref="A1:AG47"/>
  <sheetViews>
    <sheetView tabSelected="1" topLeftCell="A13" zoomScale="140" zoomScaleNormal="140" workbookViewId="0">
      <selection activeCell="W28" sqref="W28:X28"/>
    </sheetView>
  </sheetViews>
  <sheetFormatPr baseColWidth="10" defaultColWidth="3.33203125" defaultRowHeight="13.2" x14ac:dyDescent="0.25"/>
  <cols>
    <col min="1" max="13" width="3.33203125" customWidth="1"/>
    <col min="14" max="14" width="1.6640625" customWidth="1"/>
    <col min="15" max="15" width="1.5546875" customWidth="1"/>
    <col min="16" max="17" width="3.33203125" customWidth="1"/>
    <col min="18" max="19" width="1.6640625" customWidth="1"/>
    <col min="20" max="21" width="3.33203125" customWidth="1"/>
    <col min="22" max="23" width="1.6640625" customWidth="1"/>
    <col min="24" max="25" width="3.33203125" customWidth="1"/>
    <col min="26" max="27" width="1.6640625" customWidth="1"/>
    <col min="28" max="32" width="3.33203125" customWidth="1"/>
    <col min="33" max="33" width="8.44140625" style="45" customWidth="1"/>
  </cols>
  <sheetData>
    <row r="1" spans="1:33" ht="21" x14ac:dyDescent="0.4">
      <c r="G1" s="106" t="s">
        <v>19</v>
      </c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4"/>
    </row>
    <row r="2" spans="1:33" ht="18" customHeight="1" x14ac:dyDescent="0.4">
      <c r="G2" s="16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4"/>
    </row>
    <row r="3" spans="1:33" ht="18" customHeight="1" x14ac:dyDescent="0.25">
      <c r="A3" t="s">
        <v>15</v>
      </c>
      <c r="C3" s="118" t="s">
        <v>22</v>
      </c>
      <c r="D3" s="118"/>
      <c r="E3" s="118"/>
      <c r="F3" s="118"/>
      <c r="G3" s="118"/>
      <c r="H3" s="118"/>
      <c r="I3" s="118"/>
      <c r="K3" t="s">
        <v>17</v>
      </c>
      <c r="M3" s="108">
        <v>45808</v>
      </c>
      <c r="N3" s="109"/>
      <c r="O3" s="109"/>
      <c r="P3" s="109"/>
      <c r="Q3" s="109"/>
      <c r="R3" s="109"/>
      <c r="S3" s="109"/>
      <c r="U3" t="s">
        <v>18</v>
      </c>
      <c r="AA3" s="117" t="s">
        <v>30</v>
      </c>
      <c r="AB3" s="117"/>
      <c r="AC3" s="117"/>
      <c r="AD3" s="117"/>
      <c r="AE3" s="117"/>
      <c r="AF3" s="117"/>
    </row>
    <row r="4" spans="1:33" ht="24" customHeight="1" x14ac:dyDescent="0.25">
      <c r="A4" t="s">
        <v>16</v>
      </c>
      <c r="E4" s="117" t="s">
        <v>23</v>
      </c>
      <c r="F4" s="117"/>
      <c r="G4" s="117"/>
      <c r="H4" s="117"/>
      <c r="I4" s="117"/>
      <c r="J4" s="117"/>
      <c r="K4" s="117"/>
      <c r="L4" s="117"/>
    </row>
    <row r="5" spans="1:33" ht="14.4" customHeight="1" x14ac:dyDescent="0.25">
      <c r="E5" s="5"/>
      <c r="F5" s="5"/>
      <c r="G5" s="5"/>
      <c r="H5" s="5"/>
      <c r="I5" s="5"/>
      <c r="J5" s="5"/>
      <c r="K5" s="5"/>
      <c r="L5" s="5"/>
    </row>
    <row r="6" spans="1:33" ht="14.4" customHeight="1" thickBot="1" x14ac:dyDescent="0.3">
      <c r="AC6" s="18" t="s">
        <v>20</v>
      </c>
    </row>
    <row r="7" spans="1:33" ht="14.4" customHeight="1" thickBot="1" x14ac:dyDescent="0.3">
      <c r="A7" s="6" t="s">
        <v>0</v>
      </c>
      <c r="B7" s="10">
        <v>1</v>
      </c>
      <c r="C7" s="10">
        <v>2</v>
      </c>
      <c r="D7" s="15"/>
      <c r="E7" s="99" t="s">
        <v>1</v>
      </c>
      <c r="F7" s="113"/>
      <c r="G7" s="113"/>
      <c r="H7" s="113"/>
      <c r="I7" s="113"/>
      <c r="J7" s="113"/>
      <c r="K7" s="113"/>
      <c r="L7" s="113"/>
      <c r="M7" s="110"/>
      <c r="N7" s="99" t="s">
        <v>2</v>
      </c>
      <c r="O7" s="113"/>
      <c r="P7" s="110"/>
      <c r="Q7" s="99" t="s">
        <v>1</v>
      </c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0"/>
      <c r="AC7" s="7"/>
      <c r="AD7" s="10">
        <v>1</v>
      </c>
      <c r="AE7" s="10">
        <v>2</v>
      </c>
      <c r="AF7" s="8" t="s">
        <v>0</v>
      </c>
      <c r="AG7" s="45" t="s">
        <v>21</v>
      </c>
    </row>
    <row r="8" spans="1:33" ht="14.4" customHeight="1" x14ac:dyDescent="0.25">
      <c r="A8" s="20">
        <f>IF(B8="","",IF(B8+C8=2,"3",B8+C8))</f>
        <v>0</v>
      </c>
      <c r="B8" s="21">
        <v>0</v>
      </c>
      <c r="C8" s="21">
        <v>0</v>
      </c>
      <c r="D8" s="22" t="s">
        <v>3</v>
      </c>
      <c r="E8" s="49" t="str">
        <f>IF(C26="","",C26)</f>
        <v>Gonten</v>
      </c>
      <c r="F8" s="50"/>
      <c r="G8" s="50"/>
      <c r="H8" s="50"/>
      <c r="I8" s="50"/>
      <c r="J8" s="50"/>
      <c r="K8" s="50"/>
      <c r="L8" s="50"/>
      <c r="M8" s="51"/>
      <c r="N8" s="93">
        <v>1</v>
      </c>
      <c r="O8" s="105"/>
      <c r="P8" s="94"/>
      <c r="Q8" s="49" t="str">
        <f>IF(C27="","",C27)</f>
        <v>Stans 1</v>
      </c>
      <c r="R8" s="50"/>
      <c r="S8" s="50"/>
      <c r="T8" s="50"/>
      <c r="U8" s="50"/>
      <c r="V8" s="50"/>
      <c r="W8" s="50"/>
      <c r="X8" s="50"/>
      <c r="Y8" s="50"/>
      <c r="Z8" s="50"/>
      <c r="AA8" s="50"/>
      <c r="AB8" s="51"/>
      <c r="AC8" s="22" t="s">
        <v>4</v>
      </c>
      <c r="AD8" s="21" t="str">
        <f>IF(B8=1,"0",IF(B8="","","1"))</f>
        <v>1</v>
      </c>
      <c r="AE8" s="21" t="str">
        <f>IF(C8=1,"0",IF(C8="","","1"))</f>
        <v>1</v>
      </c>
      <c r="AF8" s="23" t="str">
        <f>IF(AD8="","",IF(AE8="",AD8,IF(AD8+AE8=2,"3",AD8+AE8)))</f>
        <v>3</v>
      </c>
    </row>
    <row r="9" spans="1:33" ht="14.4" customHeight="1" x14ac:dyDescent="0.25">
      <c r="A9" s="11" t="str">
        <f t="shared" ref="A9:A22" si="0">IF(B9="","",IF(B9+C9=2,"3",B9+C9))</f>
        <v>3</v>
      </c>
      <c r="B9" s="1">
        <v>1</v>
      </c>
      <c r="C9" s="1">
        <v>1</v>
      </c>
      <c r="D9" s="3" t="s">
        <v>5</v>
      </c>
      <c r="E9" s="64" t="str">
        <f>IF(C28="","",C28)</f>
        <v>Brunnsbergs IF</v>
      </c>
      <c r="F9" s="65"/>
      <c r="G9" s="65"/>
      <c r="H9" s="65"/>
      <c r="I9" s="65"/>
      <c r="J9" s="65"/>
      <c r="K9" s="65"/>
      <c r="L9" s="65"/>
      <c r="M9" s="66"/>
      <c r="N9" s="70">
        <v>2</v>
      </c>
      <c r="O9" s="71"/>
      <c r="P9" s="72"/>
      <c r="Q9" s="64" t="str">
        <f>IF(C29="","",C29)</f>
        <v>Mosnang 2</v>
      </c>
      <c r="R9" s="65"/>
      <c r="S9" s="65"/>
      <c r="T9" s="65"/>
      <c r="U9" s="65"/>
      <c r="V9" s="65"/>
      <c r="W9" s="65"/>
      <c r="X9" s="65"/>
      <c r="Y9" s="65"/>
      <c r="Z9" s="65"/>
      <c r="AA9" s="65"/>
      <c r="AB9" s="66"/>
      <c r="AC9" s="3" t="s">
        <v>6</v>
      </c>
      <c r="AD9" s="12" t="str">
        <f t="shared" ref="AD9:AD22" si="1">IF(B9=1,"0",IF(B9="","","1"))</f>
        <v>0</v>
      </c>
      <c r="AE9" s="12" t="str">
        <f t="shared" ref="AE9:AE22" si="2">IF(C9=1,"0",IF(C9="","","1"))</f>
        <v>0</v>
      </c>
      <c r="AF9" s="13">
        <f t="shared" ref="AF9:AF22" si="3">IF(AD9="","",IF(AE9="",AD9,IF(AD9+AE9=2,"3",AD9+AE9)))</f>
        <v>0</v>
      </c>
    </row>
    <row r="10" spans="1:33" ht="14.4" customHeight="1" x14ac:dyDescent="0.25">
      <c r="A10" s="20" t="str">
        <f t="shared" si="0"/>
        <v>3</v>
      </c>
      <c r="B10" s="24">
        <v>1</v>
      </c>
      <c r="C10" s="24">
        <v>1</v>
      </c>
      <c r="D10" s="25" t="s">
        <v>7</v>
      </c>
      <c r="E10" s="67" t="str">
        <f>IF(C30="","",C30)</f>
        <v>Fam Janssens Retie</v>
      </c>
      <c r="F10" s="68"/>
      <c r="G10" s="68"/>
      <c r="H10" s="68"/>
      <c r="I10" s="68"/>
      <c r="J10" s="68"/>
      <c r="K10" s="68"/>
      <c r="L10" s="68"/>
      <c r="M10" s="69"/>
      <c r="N10" s="73">
        <v>3</v>
      </c>
      <c r="O10" s="74"/>
      <c r="P10" s="75"/>
      <c r="Q10" s="67" t="str">
        <f>IF(C31="","",C31)</f>
        <v>Heure</v>
      </c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9"/>
      <c r="AC10" s="25" t="s">
        <v>8</v>
      </c>
      <c r="AD10" s="21" t="str">
        <f t="shared" si="1"/>
        <v>0</v>
      </c>
      <c r="AE10" s="21" t="str">
        <f t="shared" si="2"/>
        <v>0</v>
      </c>
      <c r="AF10" s="23">
        <f t="shared" si="3"/>
        <v>0</v>
      </c>
    </row>
    <row r="11" spans="1:33" ht="14.4" customHeight="1" x14ac:dyDescent="0.25">
      <c r="A11" s="11" t="str">
        <f t="shared" si="0"/>
        <v>3</v>
      </c>
      <c r="B11" s="1">
        <v>1</v>
      </c>
      <c r="C11" s="1">
        <v>1</v>
      </c>
      <c r="D11" s="3" t="s">
        <v>4</v>
      </c>
      <c r="E11" s="64" t="str">
        <f>IF(C27="","",C27)</f>
        <v>Stans 1</v>
      </c>
      <c r="F11" s="65"/>
      <c r="G11" s="65"/>
      <c r="H11" s="65"/>
      <c r="I11" s="65"/>
      <c r="J11" s="65"/>
      <c r="K11" s="65"/>
      <c r="L11" s="65"/>
      <c r="M11" s="66"/>
      <c r="N11" s="70">
        <v>4</v>
      </c>
      <c r="O11" s="71"/>
      <c r="P11" s="72"/>
      <c r="Q11" s="64" t="str">
        <f>IF(C29="","",C29)</f>
        <v>Mosnang 2</v>
      </c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6"/>
      <c r="AC11" s="3" t="s">
        <v>6</v>
      </c>
      <c r="AD11" s="12" t="str">
        <f t="shared" si="1"/>
        <v>0</v>
      </c>
      <c r="AE11" s="12" t="str">
        <f t="shared" si="2"/>
        <v>0</v>
      </c>
      <c r="AF11" s="13">
        <f t="shared" si="3"/>
        <v>0</v>
      </c>
    </row>
    <row r="12" spans="1:33" ht="14.4" customHeight="1" x14ac:dyDescent="0.25">
      <c r="A12" s="20" t="str">
        <f t="shared" si="0"/>
        <v>3</v>
      </c>
      <c r="B12" s="24">
        <v>1</v>
      </c>
      <c r="C12" s="24">
        <v>1</v>
      </c>
      <c r="D12" s="25" t="s">
        <v>3</v>
      </c>
      <c r="E12" s="67" t="str">
        <f>IF(C26="","",C26)</f>
        <v>Gonten</v>
      </c>
      <c r="F12" s="68"/>
      <c r="G12" s="68"/>
      <c r="H12" s="68"/>
      <c r="I12" s="68"/>
      <c r="J12" s="68"/>
      <c r="K12" s="68"/>
      <c r="L12" s="68"/>
      <c r="M12" s="69"/>
      <c r="N12" s="73">
        <v>5</v>
      </c>
      <c r="O12" s="74"/>
      <c r="P12" s="75"/>
      <c r="Q12" s="67" t="str">
        <f>IF(C31="","",C31)</f>
        <v>Heure</v>
      </c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9"/>
      <c r="AC12" s="25" t="s">
        <v>8</v>
      </c>
      <c r="AD12" s="21" t="str">
        <f t="shared" si="1"/>
        <v>0</v>
      </c>
      <c r="AE12" s="21" t="str">
        <f t="shared" si="2"/>
        <v>0</v>
      </c>
      <c r="AF12" s="23">
        <f t="shared" si="3"/>
        <v>0</v>
      </c>
    </row>
    <row r="13" spans="1:33" ht="14.4" customHeight="1" x14ac:dyDescent="0.25">
      <c r="A13" s="11" t="str">
        <f t="shared" si="0"/>
        <v>3</v>
      </c>
      <c r="B13" s="1">
        <v>1</v>
      </c>
      <c r="C13" s="1">
        <v>1</v>
      </c>
      <c r="D13" s="3" t="s">
        <v>5</v>
      </c>
      <c r="E13" s="64" t="str">
        <f>IF(C28="","",C28)</f>
        <v>Brunnsbergs IF</v>
      </c>
      <c r="F13" s="65"/>
      <c r="G13" s="65"/>
      <c r="H13" s="65"/>
      <c r="I13" s="65"/>
      <c r="J13" s="65"/>
      <c r="K13" s="65"/>
      <c r="L13" s="65"/>
      <c r="M13" s="66"/>
      <c r="N13" s="70">
        <v>6</v>
      </c>
      <c r="O13" s="71"/>
      <c r="P13" s="72"/>
      <c r="Q13" s="64" t="str">
        <f>IF(C30="","",C30)</f>
        <v>Fam Janssens Retie</v>
      </c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6"/>
      <c r="AC13" s="3" t="s">
        <v>7</v>
      </c>
      <c r="AD13" s="12" t="str">
        <f t="shared" si="1"/>
        <v>0</v>
      </c>
      <c r="AE13" s="12" t="str">
        <f t="shared" si="2"/>
        <v>0</v>
      </c>
      <c r="AF13" s="13">
        <f t="shared" si="3"/>
        <v>0</v>
      </c>
    </row>
    <row r="14" spans="1:33" ht="14.4" customHeight="1" x14ac:dyDescent="0.25">
      <c r="A14" s="20" t="str">
        <f t="shared" si="0"/>
        <v>3</v>
      </c>
      <c r="B14" s="24">
        <v>1</v>
      </c>
      <c r="C14" s="24">
        <v>1</v>
      </c>
      <c r="D14" s="25" t="s">
        <v>3</v>
      </c>
      <c r="E14" s="67" t="str">
        <f>IF(C26="","",C26)</f>
        <v>Gonten</v>
      </c>
      <c r="F14" s="68"/>
      <c r="G14" s="68"/>
      <c r="H14" s="68"/>
      <c r="I14" s="68"/>
      <c r="J14" s="68"/>
      <c r="K14" s="68"/>
      <c r="L14" s="68"/>
      <c r="M14" s="69"/>
      <c r="N14" s="73">
        <v>7</v>
      </c>
      <c r="O14" s="74"/>
      <c r="P14" s="75"/>
      <c r="Q14" s="67" t="str">
        <f>IF(C29="","",C29)</f>
        <v>Mosnang 2</v>
      </c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9"/>
      <c r="AC14" s="25" t="s">
        <v>6</v>
      </c>
      <c r="AD14" s="21" t="str">
        <f t="shared" si="1"/>
        <v>0</v>
      </c>
      <c r="AE14" s="21" t="str">
        <f t="shared" si="2"/>
        <v>0</v>
      </c>
      <c r="AF14" s="23">
        <f t="shared" si="3"/>
        <v>0</v>
      </c>
    </row>
    <row r="15" spans="1:33" ht="14.4" customHeight="1" x14ac:dyDescent="0.25">
      <c r="A15" s="11" t="str">
        <f t="shared" si="0"/>
        <v>3</v>
      </c>
      <c r="B15" s="1">
        <v>1</v>
      </c>
      <c r="C15" s="1">
        <v>1</v>
      </c>
      <c r="D15" s="3" t="s">
        <v>4</v>
      </c>
      <c r="E15" s="64" t="str">
        <f>IF(C27="","",C27)</f>
        <v>Stans 1</v>
      </c>
      <c r="F15" s="65"/>
      <c r="G15" s="65"/>
      <c r="H15" s="65"/>
      <c r="I15" s="65"/>
      <c r="J15" s="65"/>
      <c r="K15" s="65"/>
      <c r="L15" s="65"/>
      <c r="M15" s="66"/>
      <c r="N15" s="70">
        <v>8</v>
      </c>
      <c r="O15" s="71"/>
      <c r="P15" s="72"/>
      <c r="Q15" s="64" t="str">
        <f>IF(C30="","",C30)</f>
        <v>Fam Janssens Retie</v>
      </c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6"/>
      <c r="AC15" s="3" t="s">
        <v>7</v>
      </c>
      <c r="AD15" s="12" t="str">
        <f t="shared" si="1"/>
        <v>0</v>
      </c>
      <c r="AE15" s="12" t="str">
        <f t="shared" si="2"/>
        <v>0</v>
      </c>
      <c r="AF15" s="13">
        <f t="shared" si="3"/>
        <v>0</v>
      </c>
    </row>
    <row r="16" spans="1:33" ht="14.4" customHeight="1" x14ac:dyDescent="0.25">
      <c r="A16" s="20" t="str">
        <f t="shared" si="0"/>
        <v>3</v>
      </c>
      <c r="B16" s="24">
        <v>1</v>
      </c>
      <c r="C16" s="24">
        <v>1</v>
      </c>
      <c r="D16" s="25" t="s">
        <v>5</v>
      </c>
      <c r="E16" s="67" t="str">
        <f>IF(C28="","",C28)</f>
        <v>Brunnsbergs IF</v>
      </c>
      <c r="F16" s="68"/>
      <c r="G16" s="68"/>
      <c r="H16" s="68"/>
      <c r="I16" s="68"/>
      <c r="J16" s="68"/>
      <c r="K16" s="68"/>
      <c r="L16" s="68"/>
      <c r="M16" s="69"/>
      <c r="N16" s="73">
        <v>9</v>
      </c>
      <c r="O16" s="74"/>
      <c r="P16" s="75"/>
      <c r="Q16" s="67" t="str">
        <f>IF(C31="","",C31)</f>
        <v>Heure</v>
      </c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9"/>
      <c r="AC16" s="25" t="s">
        <v>8</v>
      </c>
      <c r="AD16" s="21" t="str">
        <f t="shared" si="1"/>
        <v>0</v>
      </c>
      <c r="AE16" s="21" t="str">
        <f t="shared" si="2"/>
        <v>0</v>
      </c>
      <c r="AF16" s="23">
        <f t="shared" si="3"/>
        <v>0</v>
      </c>
    </row>
    <row r="17" spans="1:32" ht="14.4" customHeight="1" x14ac:dyDescent="0.25">
      <c r="A17" s="11">
        <f t="shared" si="0"/>
        <v>0</v>
      </c>
      <c r="B17" s="1">
        <v>0</v>
      </c>
      <c r="C17" s="1">
        <v>0</v>
      </c>
      <c r="D17" s="3" t="s">
        <v>6</v>
      </c>
      <c r="E17" s="64" t="str">
        <f>IF(C29="","",C29)</f>
        <v>Mosnang 2</v>
      </c>
      <c r="F17" s="65"/>
      <c r="G17" s="65"/>
      <c r="H17" s="65"/>
      <c r="I17" s="65"/>
      <c r="J17" s="65"/>
      <c r="K17" s="65"/>
      <c r="L17" s="65"/>
      <c r="M17" s="66"/>
      <c r="N17" s="70">
        <v>10</v>
      </c>
      <c r="O17" s="71"/>
      <c r="P17" s="72"/>
      <c r="Q17" s="64" t="str">
        <f>IF(C30="","",C30)</f>
        <v>Fam Janssens Retie</v>
      </c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6"/>
      <c r="AC17" s="3" t="s">
        <v>7</v>
      </c>
      <c r="AD17" s="12" t="str">
        <f t="shared" si="1"/>
        <v>1</v>
      </c>
      <c r="AE17" s="12" t="str">
        <f t="shared" si="2"/>
        <v>1</v>
      </c>
      <c r="AF17" s="13" t="str">
        <f t="shared" si="3"/>
        <v>3</v>
      </c>
    </row>
    <row r="18" spans="1:32" ht="14.4" customHeight="1" x14ac:dyDescent="0.25">
      <c r="A18" s="20">
        <f t="shared" si="0"/>
        <v>0</v>
      </c>
      <c r="B18" s="24">
        <v>0</v>
      </c>
      <c r="C18" s="24">
        <v>0</v>
      </c>
      <c r="D18" s="25" t="s">
        <v>3</v>
      </c>
      <c r="E18" s="67" t="str">
        <f>IF(C26="","",C26)</f>
        <v>Gonten</v>
      </c>
      <c r="F18" s="68"/>
      <c r="G18" s="68"/>
      <c r="H18" s="68"/>
      <c r="I18" s="68"/>
      <c r="J18" s="68"/>
      <c r="K18" s="68"/>
      <c r="L18" s="68"/>
      <c r="M18" s="69"/>
      <c r="N18" s="73">
        <v>11</v>
      </c>
      <c r="O18" s="74"/>
      <c r="P18" s="75"/>
      <c r="Q18" s="67" t="str">
        <f>IF(C28="","",C28)</f>
        <v>Brunnsbergs IF</v>
      </c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9"/>
      <c r="AC18" s="25" t="s">
        <v>5</v>
      </c>
      <c r="AD18" s="21" t="str">
        <f t="shared" si="1"/>
        <v>1</v>
      </c>
      <c r="AE18" s="21" t="str">
        <f t="shared" si="2"/>
        <v>1</v>
      </c>
      <c r="AF18" s="23" t="str">
        <f t="shared" si="3"/>
        <v>3</v>
      </c>
    </row>
    <row r="19" spans="1:32" ht="14.4" customHeight="1" x14ac:dyDescent="0.25">
      <c r="A19" s="11" t="str">
        <f t="shared" si="0"/>
        <v>3</v>
      </c>
      <c r="B19" s="1">
        <v>1</v>
      </c>
      <c r="C19" s="1">
        <v>1</v>
      </c>
      <c r="D19" s="3" t="s">
        <v>4</v>
      </c>
      <c r="E19" s="64" t="str">
        <f>IF(C27="","",C27)</f>
        <v>Stans 1</v>
      </c>
      <c r="F19" s="65"/>
      <c r="G19" s="65"/>
      <c r="H19" s="65"/>
      <c r="I19" s="65"/>
      <c r="J19" s="65"/>
      <c r="K19" s="65"/>
      <c r="L19" s="65"/>
      <c r="M19" s="66"/>
      <c r="N19" s="70">
        <v>12</v>
      </c>
      <c r="O19" s="71"/>
      <c r="P19" s="72"/>
      <c r="Q19" s="64" t="str">
        <f>IF(C31="","",C31)</f>
        <v>Heure</v>
      </c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6"/>
      <c r="AC19" s="3" t="s">
        <v>8</v>
      </c>
      <c r="AD19" s="12" t="str">
        <f t="shared" si="1"/>
        <v>0</v>
      </c>
      <c r="AE19" s="12" t="str">
        <f t="shared" si="2"/>
        <v>0</v>
      </c>
      <c r="AF19" s="13">
        <f t="shared" si="3"/>
        <v>0</v>
      </c>
    </row>
    <row r="20" spans="1:32" ht="14.4" customHeight="1" x14ac:dyDescent="0.25">
      <c r="A20" s="20" t="str">
        <f t="shared" si="0"/>
        <v>3</v>
      </c>
      <c r="B20" s="24">
        <v>1</v>
      </c>
      <c r="C20" s="24">
        <v>1</v>
      </c>
      <c r="D20" s="25" t="s">
        <v>3</v>
      </c>
      <c r="E20" s="67" t="str">
        <f>IF(C26="","",C26)</f>
        <v>Gonten</v>
      </c>
      <c r="F20" s="68"/>
      <c r="G20" s="68"/>
      <c r="H20" s="68"/>
      <c r="I20" s="68"/>
      <c r="J20" s="68"/>
      <c r="K20" s="68"/>
      <c r="L20" s="68"/>
      <c r="M20" s="69"/>
      <c r="N20" s="73">
        <v>13</v>
      </c>
      <c r="O20" s="74"/>
      <c r="P20" s="75"/>
      <c r="Q20" s="67" t="str">
        <f>IF(C30="","",C30)</f>
        <v>Fam Janssens Retie</v>
      </c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9"/>
      <c r="AC20" s="25" t="s">
        <v>7</v>
      </c>
      <c r="AD20" s="21" t="str">
        <f t="shared" si="1"/>
        <v>0</v>
      </c>
      <c r="AE20" s="21" t="str">
        <f t="shared" si="2"/>
        <v>0</v>
      </c>
      <c r="AF20" s="23">
        <f t="shared" si="3"/>
        <v>0</v>
      </c>
    </row>
    <row r="21" spans="1:32" ht="14.4" customHeight="1" x14ac:dyDescent="0.25">
      <c r="A21" s="11">
        <f t="shared" si="0"/>
        <v>0</v>
      </c>
      <c r="B21" s="1">
        <v>0</v>
      </c>
      <c r="C21" s="1">
        <v>0</v>
      </c>
      <c r="D21" s="3" t="s">
        <v>6</v>
      </c>
      <c r="E21" s="64" t="str">
        <f>IF(C29="","",C29)</f>
        <v>Mosnang 2</v>
      </c>
      <c r="F21" s="65"/>
      <c r="G21" s="65"/>
      <c r="H21" s="65"/>
      <c r="I21" s="65"/>
      <c r="J21" s="65"/>
      <c r="K21" s="65"/>
      <c r="L21" s="65"/>
      <c r="M21" s="66"/>
      <c r="N21" s="70">
        <v>14</v>
      </c>
      <c r="O21" s="71"/>
      <c r="P21" s="72"/>
      <c r="Q21" s="64" t="str">
        <f>IF(C31="","",C31)</f>
        <v>Heure</v>
      </c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6"/>
      <c r="AC21" s="3" t="s">
        <v>8</v>
      </c>
      <c r="AD21" s="12" t="str">
        <f t="shared" si="1"/>
        <v>1</v>
      </c>
      <c r="AE21" s="12" t="str">
        <f t="shared" si="2"/>
        <v>1</v>
      </c>
      <c r="AF21" s="13" t="str">
        <f t="shared" si="3"/>
        <v>3</v>
      </c>
    </row>
    <row r="22" spans="1:32" ht="14.4" customHeight="1" thickBot="1" x14ac:dyDescent="0.3">
      <c r="A22" s="26" t="str">
        <f t="shared" si="0"/>
        <v>3</v>
      </c>
      <c r="B22" s="27">
        <v>1</v>
      </c>
      <c r="C22" s="27">
        <v>1</v>
      </c>
      <c r="D22" s="28" t="s">
        <v>4</v>
      </c>
      <c r="E22" s="76" t="str">
        <f>IF(C27="","",C27)</f>
        <v>Stans 1</v>
      </c>
      <c r="F22" s="77"/>
      <c r="G22" s="77"/>
      <c r="H22" s="77"/>
      <c r="I22" s="77"/>
      <c r="J22" s="77"/>
      <c r="K22" s="77"/>
      <c r="L22" s="77"/>
      <c r="M22" s="78"/>
      <c r="N22" s="114">
        <v>15</v>
      </c>
      <c r="O22" s="115"/>
      <c r="P22" s="116"/>
      <c r="Q22" s="76" t="str">
        <f>IF(C28="","",C28)</f>
        <v>Brunnsbergs IF</v>
      </c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8"/>
      <c r="AC22" s="28" t="s">
        <v>5</v>
      </c>
      <c r="AD22" s="27" t="str">
        <f t="shared" si="1"/>
        <v>0</v>
      </c>
      <c r="AE22" s="27" t="str">
        <f t="shared" si="2"/>
        <v>0</v>
      </c>
      <c r="AF22" s="29">
        <f t="shared" si="3"/>
        <v>0</v>
      </c>
    </row>
    <row r="23" spans="1:32" ht="14.4" customHeight="1" x14ac:dyDescent="0.25">
      <c r="A23" s="14"/>
      <c r="B23" s="17"/>
      <c r="C23" s="17"/>
      <c r="D23" s="14"/>
      <c r="N23" s="17"/>
      <c r="O23" s="17"/>
      <c r="P23" s="17"/>
      <c r="AC23" s="14"/>
      <c r="AD23" s="17"/>
      <c r="AE23" s="17"/>
      <c r="AF23" s="14"/>
    </row>
    <row r="24" spans="1:32" ht="14.4" customHeight="1" thickBot="1" x14ac:dyDescent="0.3"/>
    <row r="25" spans="1:32" ht="14.4" customHeight="1" thickBot="1" x14ac:dyDescent="0.3">
      <c r="A25" s="89"/>
      <c r="B25" s="90"/>
      <c r="C25" s="99" t="s">
        <v>1</v>
      </c>
      <c r="D25" s="59"/>
      <c r="E25" s="59"/>
      <c r="F25" s="59"/>
      <c r="G25" s="59"/>
      <c r="H25" s="59"/>
      <c r="I25" s="59"/>
      <c r="J25" s="59"/>
      <c r="K25" s="59"/>
      <c r="L25" s="59"/>
      <c r="M25" s="62"/>
      <c r="N25" s="62"/>
      <c r="O25" s="62"/>
      <c r="P25" s="63"/>
      <c r="Q25" s="99" t="s">
        <v>3</v>
      </c>
      <c r="R25" s="110"/>
      <c r="S25" s="99" t="s">
        <v>4</v>
      </c>
      <c r="T25" s="60"/>
      <c r="U25" s="99" t="s">
        <v>5</v>
      </c>
      <c r="V25" s="110"/>
      <c r="W25" s="99" t="s">
        <v>6</v>
      </c>
      <c r="X25" s="60"/>
      <c r="Y25" s="99" t="s">
        <v>7</v>
      </c>
      <c r="Z25" s="110"/>
      <c r="AA25" s="99" t="s">
        <v>8</v>
      </c>
      <c r="AB25" s="60"/>
      <c r="AC25" s="90" t="s">
        <v>10</v>
      </c>
      <c r="AD25" s="90"/>
      <c r="AE25" s="90" t="s">
        <v>9</v>
      </c>
      <c r="AF25" s="119"/>
    </row>
    <row r="26" spans="1:32" ht="14.4" customHeight="1" x14ac:dyDescent="0.25">
      <c r="A26" s="91" t="s">
        <v>3</v>
      </c>
      <c r="B26" s="84"/>
      <c r="C26" s="49" t="s">
        <v>24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1"/>
      <c r="Q26" s="111"/>
      <c r="R26" s="112"/>
      <c r="S26" s="93">
        <f>A8</f>
        <v>0</v>
      </c>
      <c r="T26" s="94"/>
      <c r="U26" s="93">
        <f>A18</f>
        <v>0</v>
      </c>
      <c r="V26" s="94"/>
      <c r="W26" s="93" t="str">
        <f>A14</f>
        <v>3</v>
      </c>
      <c r="X26" s="94"/>
      <c r="Y26" s="93" t="str">
        <f>A20</f>
        <v>3</v>
      </c>
      <c r="Z26" s="94"/>
      <c r="AA26" s="93" t="str">
        <f>A12</f>
        <v>3</v>
      </c>
      <c r="AB26" s="94"/>
      <c r="AC26" s="84">
        <f>IF(A8="","",(IF(Q26&lt;&gt;"",Q26,0))+(IF(S26&lt;&gt;"",S26,0))+(IF(U26&lt;&gt;"",U26,0))+(IF(W26&lt;&gt;"",W26,0))+(IF(Y26&lt;&gt;"",Y26,0))+(IF(AA26&lt;&gt;"",AA26,0)))</f>
        <v>9</v>
      </c>
      <c r="AD26" s="84"/>
      <c r="AE26" s="84">
        <v>3</v>
      </c>
      <c r="AF26" s="92"/>
    </row>
    <row r="27" spans="1:32" ht="14.4" customHeight="1" x14ac:dyDescent="0.25">
      <c r="A27" s="103" t="s">
        <v>4</v>
      </c>
      <c r="B27" s="96"/>
      <c r="C27" s="64" t="s">
        <v>27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6"/>
      <c r="Q27" s="70" t="str">
        <f>AF8</f>
        <v>3</v>
      </c>
      <c r="R27" s="72"/>
      <c r="S27" s="87"/>
      <c r="T27" s="88"/>
      <c r="U27" s="70" t="str">
        <f>A22</f>
        <v>3</v>
      </c>
      <c r="V27" s="72"/>
      <c r="W27" s="70" t="str">
        <f>A11</f>
        <v>3</v>
      </c>
      <c r="X27" s="72"/>
      <c r="Y27" s="70" t="str">
        <f>A15</f>
        <v>3</v>
      </c>
      <c r="Z27" s="72"/>
      <c r="AA27" s="70" t="str">
        <f>A19</f>
        <v>3</v>
      </c>
      <c r="AB27" s="72"/>
      <c r="AC27" s="95">
        <f>IF(AF8="","",(IF(Q27&lt;&gt;"",Q27,0))+(IF(S27&lt;&gt;"",S27,0))+(IF(U27&lt;&gt;"",U27,0))+(IF(W27&lt;&gt;"",W27,0))+(IF(Y27&lt;&gt;"",Y27,0))+(IF(AA27&lt;&gt;"",AA27,0)))</f>
        <v>15</v>
      </c>
      <c r="AD27" s="95"/>
      <c r="AE27" s="96">
        <v>1</v>
      </c>
      <c r="AF27" s="97"/>
    </row>
    <row r="28" spans="1:32" ht="14.4" customHeight="1" x14ac:dyDescent="0.25">
      <c r="A28" s="98" t="s">
        <v>5</v>
      </c>
      <c r="B28" s="85"/>
      <c r="C28" s="67" t="s">
        <v>25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9"/>
      <c r="Q28" s="73" t="str">
        <f>AF18</f>
        <v>3</v>
      </c>
      <c r="R28" s="75"/>
      <c r="S28" s="73">
        <f>AF22</f>
        <v>0</v>
      </c>
      <c r="T28" s="75"/>
      <c r="U28" s="87"/>
      <c r="V28" s="88"/>
      <c r="W28" s="73" t="str">
        <f>A9</f>
        <v>3</v>
      </c>
      <c r="X28" s="75"/>
      <c r="Y28" s="73" t="str">
        <f>A13</f>
        <v>3</v>
      </c>
      <c r="Z28" s="75"/>
      <c r="AA28" s="73" t="str">
        <f>A16</f>
        <v>3</v>
      </c>
      <c r="AB28" s="75"/>
      <c r="AC28" s="84">
        <f>IF(A9="","",(IF(Q28&lt;&gt;"",Q28,0))+(IF(S28&lt;&gt;"",S28,0))+(IF(U28&lt;&gt;"",U28,0))+(IF(W28&lt;&gt;"",W28,0))+(IF(Y28&lt;&gt;"",Y28,0))+(IF(AA28&lt;&gt;"",AA28,0)))</f>
        <v>12</v>
      </c>
      <c r="AD28" s="84"/>
      <c r="AE28" s="85">
        <v>2</v>
      </c>
      <c r="AF28" s="86"/>
    </row>
    <row r="29" spans="1:32" ht="14.4" customHeight="1" x14ac:dyDescent="0.25">
      <c r="A29" s="103" t="s">
        <v>6</v>
      </c>
      <c r="B29" s="96"/>
      <c r="C29" s="64" t="s">
        <v>26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6"/>
      <c r="Q29" s="70">
        <f>AF14</f>
        <v>0</v>
      </c>
      <c r="R29" s="72"/>
      <c r="S29" s="70">
        <f>AF11</f>
        <v>0</v>
      </c>
      <c r="T29" s="72"/>
      <c r="U29" s="70">
        <f>AF9</f>
        <v>0</v>
      </c>
      <c r="V29" s="72"/>
      <c r="W29" s="87"/>
      <c r="X29" s="88"/>
      <c r="Y29" s="70">
        <f>A17</f>
        <v>0</v>
      </c>
      <c r="Z29" s="72"/>
      <c r="AA29" s="70">
        <f>A21</f>
        <v>0</v>
      </c>
      <c r="AB29" s="72"/>
      <c r="AC29" s="95">
        <f>IF(AF9="","",(IF(Q29&lt;&gt;"",Q29,0))+(IF(S29&lt;&gt;"",S29,0))+(IF(U29&lt;&gt;"",U29,0))+(IF(W29&lt;&gt;"",W29,0))+(IF(Y29&lt;&gt;"",Y29,0))+(IF(AA29&lt;&gt;"",AA29,0)))</f>
        <v>0</v>
      </c>
      <c r="AD29" s="95"/>
      <c r="AE29" s="96">
        <v>6</v>
      </c>
      <c r="AF29" s="97"/>
    </row>
    <row r="30" spans="1:32" ht="14.4" customHeight="1" x14ac:dyDescent="0.25">
      <c r="A30" s="98" t="s">
        <v>7</v>
      </c>
      <c r="B30" s="85"/>
      <c r="C30" s="67" t="s">
        <v>28</v>
      </c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73">
        <f>AF20</f>
        <v>0</v>
      </c>
      <c r="R30" s="75"/>
      <c r="S30" s="73">
        <f>AF15</f>
        <v>0</v>
      </c>
      <c r="T30" s="75"/>
      <c r="U30" s="73">
        <f>AF13</f>
        <v>0</v>
      </c>
      <c r="V30" s="75"/>
      <c r="W30" s="73" t="str">
        <f>AF17</f>
        <v>3</v>
      </c>
      <c r="X30" s="75"/>
      <c r="Y30" s="87"/>
      <c r="Z30" s="88"/>
      <c r="AA30" s="73" t="str">
        <f>A10</f>
        <v>3</v>
      </c>
      <c r="AB30" s="75"/>
      <c r="AC30" s="84">
        <f>IF(A10="","",(IF(Q30&lt;&gt;"",Q30,0))+(IF(S30&lt;&gt;"",S30,0))+(IF(U30&lt;&gt;"",U30,0))+(IF(W30&lt;&gt;"",W30,0))+(IF(Y30&lt;&gt;"",Y30,0))+(IF(AA30&lt;&gt;"",AA30,0)))</f>
        <v>6</v>
      </c>
      <c r="AD30" s="84"/>
      <c r="AE30" s="85">
        <v>4</v>
      </c>
      <c r="AF30" s="86"/>
    </row>
    <row r="31" spans="1:32" ht="14.4" customHeight="1" thickBot="1" x14ac:dyDescent="0.3">
      <c r="A31" s="104" t="s">
        <v>8</v>
      </c>
      <c r="B31" s="80"/>
      <c r="C31" s="52" t="s">
        <v>29</v>
      </c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4"/>
      <c r="Q31" s="55">
        <f>AF12</f>
        <v>0</v>
      </c>
      <c r="R31" s="57"/>
      <c r="S31" s="55">
        <f>AF19</f>
        <v>0</v>
      </c>
      <c r="T31" s="57"/>
      <c r="U31" s="55">
        <f>AF16</f>
        <v>0</v>
      </c>
      <c r="V31" s="57"/>
      <c r="W31" s="55" t="str">
        <f>AF21</f>
        <v>3</v>
      </c>
      <c r="X31" s="57"/>
      <c r="Y31" s="55">
        <f>AF10</f>
        <v>0</v>
      </c>
      <c r="Z31" s="57"/>
      <c r="AA31" s="82"/>
      <c r="AB31" s="83"/>
      <c r="AC31" s="79">
        <f>IF(AF10="","",(IF(Q31&lt;&gt;"",Q31,0))+(IF(S31&lt;&gt;"",S31,0))+(IF(U31&lt;&gt;"",U31,0))+(IF(W31&lt;&gt;"",W31,0))+(IF(Y31&lt;&gt;"",Y31,0))+(IF(AA31&lt;&gt;"",AA31,0)))</f>
        <v>3</v>
      </c>
      <c r="AD31" s="79"/>
      <c r="AE31" s="80">
        <v>5</v>
      </c>
      <c r="AF31" s="81"/>
    </row>
    <row r="32" spans="1:32" ht="14.4" customHeight="1" x14ac:dyDescent="0.25">
      <c r="A32" s="14"/>
      <c r="B32" s="14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4"/>
      <c r="AD32" s="14"/>
      <c r="AE32" s="14"/>
      <c r="AF32" s="14"/>
    </row>
    <row r="33" spans="1:32" ht="14.4" customHeight="1" thickBot="1" x14ac:dyDescent="0.3">
      <c r="A33" s="5" t="s">
        <v>11</v>
      </c>
      <c r="E33" s="4"/>
    </row>
    <row r="34" spans="1:32" ht="14.4" customHeight="1" x14ac:dyDescent="0.25">
      <c r="A34" s="36" t="str">
        <f>IF(B34="","",IF(C34="",B34,IF(B34+C34=2,3,IF(D34="",B34+C34,B34+C34+D34))))</f>
        <v/>
      </c>
      <c r="B34" s="30"/>
      <c r="C34" s="30"/>
      <c r="D34" s="30"/>
      <c r="E34" s="34" t="str">
        <f>IF(AE26="","",IF(AE26=1,A26,IF(AE27=1,A27,IF(AE28=1,A28,IF(AE29=1,A29,IF(AE30=1,A30,IF(AE31=1,A31)))))))</f>
        <v>B</v>
      </c>
      <c r="F34" s="49" t="str">
        <f>IF(AE26="","",IF(AE26=1,C26,IF(AE27=1,C27,IF(AE28=1,C28,IF(AE29=1,C29,IF(AE30=1,C30,IF(AE31=1,C31)))))))</f>
        <v>Stans 1</v>
      </c>
      <c r="G34" s="50"/>
      <c r="H34" s="50"/>
      <c r="I34" s="50"/>
      <c r="J34" s="50"/>
      <c r="K34" s="50"/>
      <c r="L34" s="50"/>
      <c r="M34" s="51"/>
      <c r="N34" s="93">
        <v>16</v>
      </c>
      <c r="O34" s="105"/>
      <c r="P34" s="94"/>
      <c r="Q34" s="49" t="str">
        <f>IF(AE26="","",IF(AE26=4,C26,IF(AE27=4,C27,IF(AE28=4,C28,IF(AE29=4,C29,IF(AE30=4,C30,IF(AE31=4,C31)))))))</f>
        <v>Fam Janssens Retie</v>
      </c>
      <c r="R34" s="50"/>
      <c r="S34" s="50"/>
      <c r="T34" s="50"/>
      <c r="U34" s="50"/>
      <c r="V34" s="50"/>
      <c r="W34" s="50"/>
      <c r="X34" s="50"/>
      <c r="Y34" s="50"/>
      <c r="Z34" s="50"/>
      <c r="AA34" s="51"/>
      <c r="AB34" s="34" t="str">
        <f>IF(AE26="","",IF(AE26=4,A26,IF(AE27=4,A27,IF(AE28=4,A28,IF(AE29=4,A29,IF(AE30=4,A30,IF(AE31=4,A31)))))))</f>
        <v>E</v>
      </c>
      <c r="AC34" s="38" t="str">
        <f t="shared" ref="AC34:AE35" si="4">IF(B34=1,"0",IF(B34="","","1"))</f>
        <v/>
      </c>
      <c r="AD34" s="38" t="str">
        <f t="shared" si="4"/>
        <v/>
      </c>
      <c r="AE34" s="38" t="str">
        <f t="shared" si="4"/>
        <v/>
      </c>
      <c r="AF34" s="39" t="str">
        <f>IF(AC34="","",IF(AD34="",AC34,IF(AC34+AD34=2,3,IF(AE34="",AC34+AD34,AC34+AD34+AE34))))</f>
        <v/>
      </c>
    </row>
    <row r="35" spans="1:32" ht="14.4" customHeight="1" thickBot="1" x14ac:dyDescent="0.3">
      <c r="A35" s="37" t="str">
        <f>IF(B35="","",IF(C35="",B35,IF(B35+C35=2,3,IF(D35="",B35+C35,B35+C35+D35))))</f>
        <v/>
      </c>
      <c r="B35" s="2"/>
      <c r="C35" s="2"/>
      <c r="D35" s="2"/>
      <c r="E35" s="19" t="str">
        <f>IF(AE26="","",IF(AE26=2,A26,IF(AE27=2,A27,IF(AE28=2,A28,IF(AE29=2,A29,IF(AE30=2,A30,IF(AE31=2,A31)))))))</f>
        <v>C</v>
      </c>
      <c r="F35" s="52" t="str">
        <f>IF(AE26="","",IF(AE26=2,C26,IF(AE27=2,C27,IF(AE28=2,C28,IF(AE29=2,C29,IF(AE30=2,C30,IF(AE31=2,C31)))))))</f>
        <v>Brunnsbergs IF</v>
      </c>
      <c r="G35" s="53"/>
      <c r="H35" s="53"/>
      <c r="I35" s="53"/>
      <c r="J35" s="53"/>
      <c r="K35" s="53"/>
      <c r="L35" s="53"/>
      <c r="M35" s="54"/>
      <c r="N35" s="55">
        <v>17</v>
      </c>
      <c r="O35" s="56"/>
      <c r="P35" s="57"/>
      <c r="Q35" s="52" t="str">
        <f>IF(AE26="","",IF(AE26=3,C26,IF(AE27=3,C27,IF(AE28=3,C28,IF(AE29=3,C29,IF(AE30=3,C30,IF(AE31=3,C31)))))))</f>
        <v>Gonten</v>
      </c>
      <c r="R35" s="53"/>
      <c r="S35" s="53"/>
      <c r="T35" s="53"/>
      <c r="U35" s="53"/>
      <c r="V35" s="53"/>
      <c r="W35" s="53"/>
      <c r="X35" s="53"/>
      <c r="Y35" s="53"/>
      <c r="Z35" s="53"/>
      <c r="AA35" s="54"/>
      <c r="AB35" s="19" t="str">
        <f>IF(AE26="","",IF(AE26=3,A26,IF(AE27=3,A27,IF(AE28=3,A28,IF(AE29=3,A29,IF(AE30=3,A30,IF(AE31=3,A31)))))))</f>
        <v>A</v>
      </c>
      <c r="AC35" s="40" t="str">
        <f t="shared" si="4"/>
        <v/>
      </c>
      <c r="AD35" s="40" t="str">
        <f t="shared" si="4"/>
        <v/>
      </c>
      <c r="AE35" s="40" t="str">
        <f t="shared" si="4"/>
        <v/>
      </c>
      <c r="AF35" s="41" t="str">
        <f>IF(AC35="","",IF(AD35="",AC35,IF(AC35+AD35=2,3,IF(AE35="",AC35+AD35,AC35+AD35+AE35))))</f>
        <v/>
      </c>
    </row>
    <row r="36" spans="1:32" ht="14.4" customHeight="1" x14ac:dyDescent="0.25">
      <c r="A36" s="14"/>
      <c r="B36" s="17"/>
      <c r="C36" s="17"/>
      <c r="D36" s="17"/>
      <c r="E36" s="5"/>
      <c r="N36" s="17"/>
      <c r="O36" s="17"/>
      <c r="P36" s="17"/>
      <c r="AB36" s="5"/>
      <c r="AC36" s="17"/>
      <c r="AD36" s="17"/>
      <c r="AE36" s="17"/>
      <c r="AF36" s="14"/>
    </row>
    <row r="37" spans="1:32" ht="14.4" customHeight="1" thickBot="1" x14ac:dyDescent="0.3">
      <c r="A37" s="5" t="s">
        <v>14</v>
      </c>
    </row>
    <row r="38" spans="1:32" ht="14.4" customHeight="1" thickBot="1" x14ac:dyDescent="0.3">
      <c r="A38" s="31" t="str">
        <f>IF(B38="","",IF(C38="",B38,IF(B38+C38=2,3,IF(D38="",B38+C38,B38+C38+D38))))</f>
        <v/>
      </c>
      <c r="B38" s="32"/>
      <c r="C38" s="32"/>
      <c r="D38" s="32"/>
      <c r="E38" s="35" t="str">
        <f>IF(AE26="","",IF(AE26=5,A26,IF(AE27=5,A27,IF(AE28=5,A28,IF(AE29=5,A29,IF(AE30=5,A30,IF(AE31=5,A31)))))))</f>
        <v>F</v>
      </c>
      <c r="F38" s="46" t="str">
        <f>IF(AE26="","",IF(AE26=5,C26,IF(AE27=5,C27,IF(AE28=5,C28,IF(AE29=5,C29,IF(AE30=5,C30,IF(AE31=5,C31)))))))</f>
        <v>Heure</v>
      </c>
      <c r="G38" s="47"/>
      <c r="H38" s="47"/>
      <c r="I38" s="47"/>
      <c r="J38" s="47"/>
      <c r="K38" s="47"/>
      <c r="L38" s="47"/>
      <c r="M38" s="48"/>
      <c r="N38" s="100">
        <v>18</v>
      </c>
      <c r="O38" s="101"/>
      <c r="P38" s="102"/>
      <c r="Q38" s="46" t="str">
        <f>IF(AE26="","",IF(AE26=6,C26,IF(AE27=6,C27,IF(AE28=6,C28,IF(AE29=6,C29,IF(AE30=6,C30,IF(AE31=6,C31)))))))</f>
        <v>Mosnang 2</v>
      </c>
      <c r="R38" s="47"/>
      <c r="S38" s="47"/>
      <c r="T38" s="47"/>
      <c r="U38" s="47"/>
      <c r="V38" s="47"/>
      <c r="W38" s="47"/>
      <c r="X38" s="47"/>
      <c r="Y38" s="47"/>
      <c r="Z38" s="47"/>
      <c r="AA38" s="48"/>
      <c r="AB38" s="35" t="str">
        <f>IF(AE26="","",IF(AE26=6,A26,IF(AE27=6,A27,IF(AE28=6,A28,IF(AE29=6,A29,IF(AE30=6,A30,IF(AE31=6,A31)))))))</f>
        <v>D</v>
      </c>
      <c r="AC38" s="32" t="str">
        <f>IF(B38=1,"0",IF(B38="","","1"))</f>
        <v/>
      </c>
      <c r="AD38" s="32" t="str">
        <f>IF(C38=1,"0",IF(C38="","","1"))</f>
        <v/>
      </c>
      <c r="AE38" s="32" t="str">
        <f>IF(D38=1,"0",IF(D38="","","1"))</f>
        <v/>
      </c>
      <c r="AF38" s="33" t="str">
        <f>IF(AC38="","",IF(AD38="",AC38,IF(AC38+AD38=2,3,IF(AE38="",AC38+AD38,AC38+AD38+AE38))))</f>
        <v/>
      </c>
    </row>
    <row r="39" spans="1:32" ht="14.4" customHeight="1" x14ac:dyDescent="0.25">
      <c r="A39" s="14"/>
      <c r="B39" s="17"/>
      <c r="C39" s="17"/>
      <c r="D39" s="17"/>
      <c r="E39" s="5"/>
      <c r="N39" s="17"/>
      <c r="O39" s="17"/>
      <c r="P39" s="17"/>
      <c r="AB39" s="5"/>
      <c r="AC39" s="17"/>
      <c r="AD39" s="17"/>
      <c r="AE39" s="17"/>
      <c r="AF39" s="14"/>
    </row>
    <row r="40" spans="1:32" ht="14.4" customHeight="1" thickBot="1" x14ac:dyDescent="0.3">
      <c r="A40" s="5" t="s">
        <v>12</v>
      </c>
    </row>
    <row r="41" spans="1:32" ht="14.4" customHeight="1" thickBot="1" x14ac:dyDescent="0.3">
      <c r="A41" s="42" t="str">
        <f>IF(B41="","",IF(C41="",B41,IF(B41+C41=2,3,IF(D41="",B41+C41,B41+C41+D41))))</f>
        <v/>
      </c>
      <c r="B41" s="9"/>
      <c r="C41" s="9"/>
      <c r="D41" s="9"/>
      <c r="E41" s="7" t="str">
        <f>IF(A34="","",IF(A34&gt;1,AB34,E34))</f>
        <v/>
      </c>
      <c r="F41" s="61" t="str">
        <f>IF(A34="","",IF(A34&gt;1,Q34,F34))</f>
        <v/>
      </c>
      <c r="G41" s="62"/>
      <c r="H41" s="62"/>
      <c r="I41" s="62"/>
      <c r="J41" s="62"/>
      <c r="K41" s="62"/>
      <c r="L41" s="62"/>
      <c r="M41" s="63"/>
      <c r="N41" s="58">
        <v>19</v>
      </c>
      <c r="O41" s="59"/>
      <c r="P41" s="60"/>
      <c r="Q41" s="61" t="str">
        <f>IF(A35="","",IF(A35&gt;1,Q35,F35))</f>
        <v/>
      </c>
      <c r="R41" s="62"/>
      <c r="S41" s="62"/>
      <c r="T41" s="62"/>
      <c r="U41" s="62"/>
      <c r="V41" s="62"/>
      <c r="W41" s="62"/>
      <c r="X41" s="62"/>
      <c r="Y41" s="62"/>
      <c r="Z41" s="62"/>
      <c r="AA41" s="63"/>
      <c r="AB41" s="7" t="str">
        <f>IF(A35="","",IF(A35&gt;1,AB35,E35))</f>
        <v/>
      </c>
      <c r="AC41" s="43" t="str">
        <f>IF(B41=1,"0",IF(B41="","","1"))</f>
        <v/>
      </c>
      <c r="AD41" s="43" t="str">
        <f>IF(C41=1,"0",IF(C41="","","1"))</f>
        <v/>
      </c>
      <c r="AE41" s="43" t="str">
        <f>IF(D41=1,"0",IF(D41="","","1"))</f>
        <v/>
      </c>
      <c r="AF41" s="44" t="str">
        <f>IF(AC41="","",IF(AD41="",AC41,IF(AC41+AD41=2,3,IF(AE41="",AC41+AD41,AC41+AD41+AE41))))</f>
        <v/>
      </c>
    </row>
    <row r="42" spans="1:32" ht="14.4" customHeight="1" x14ac:dyDescent="0.25">
      <c r="A42" s="14"/>
      <c r="B42" s="17"/>
      <c r="C42" s="17"/>
      <c r="D42" s="17"/>
      <c r="E42" s="5"/>
      <c r="N42" s="17"/>
      <c r="O42" s="17"/>
      <c r="P42" s="17"/>
      <c r="AB42" s="5"/>
      <c r="AC42" s="17"/>
      <c r="AD42" s="17"/>
      <c r="AE42" s="17"/>
      <c r="AF42" s="14"/>
    </row>
    <row r="43" spans="1:32" ht="14.4" customHeight="1" thickBot="1" x14ac:dyDescent="0.3">
      <c r="A43" s="5" t="s">
        <v>13</v>
      </c>
    </row>
    <row r="44" spans="1:32" ht="14.4" customHeight="1" thickBot="1" x14ac:dyDescent="0.3">
      <c r="A44" s="31" t="str">
        <f>IF(B44="","",IF(C44="",B44,IF(B44+C44=2,3,IF(D44="",B44+C44,B44+C44+D44))))</f>
        <v/>
      </c>
      <c r="B44" s="32"/>
      <c r="C44" s="32"/>
      <c r="D44" s="32"/>
      <c r="E44" s="35" t="str">
        <f>IF(A34="","",IF(A34&gt;1,E34,AB34))</f>
        <v/>
      </c>
      <c r="F44" s="46" t="str">
        <f>IF(A34="","",IF(A34&gt;1,F34,Q34))</f>
        <v/>
      </c>
      <c r="G44" s="47"/>
      <c r="H44" s="47"/>
      <c r="I44" s="47"/>
      <c r="J44" s="47"/>
      <c r="K44" s="47"/>
      <c r="L44" s="47"/>
      <c r="M44" s="48"/>
      <c r="N44" s="100">
        <v>20</v>
      </c>
      <c r="O44" s="101"/>
      <c r="P44" s="102"/>
      <c r="Q44" s="46" t="str">
        <f>IF(A35="","",IF(A35&gt;1,F35,Q35))</f>
        <v/>
      </c>
      <c r="R44" s="47"/>
      <c r="S44" s="47"/>
      <c r="T44" s="47"/>
      <c r="U44" s="47"/>
      <c r="V44" s="47"/>
      <c r="W44" s="47"/>
      <c r="X44" s="47"/>
      <c r="Y44" s="47"/>
      <c r="Z44" s="47"/>
      <c r="AA44" s="48"/>
      <c r="AB44" s="35" t="str">
        <f>IF(A35="","",IF(A35&gt;1,E35,AB35))</f>
        <v/>
      </c>
      <c r="AC44" s="32" t="str">
        <f>IF(B44=1,"0",IF(B44="","","1"))</f>
        <v/>
      </c>
      <c r="AD44" s="32" t="str">
        <f>IF(C44=1,"0",IF(C44="","","1"))</f>
        <v/>
      </c>
      <c r="AE44" s="32" t="str">
        <f>IF(D44=1,"0",IF(D44="","","1"))</f>
        <v/>
      </c>
      <c r="AF44" s="33" t="str">
        <f>IF(AC44="","",IF(AD44="",AC44,IF(AC44+AD44=2,3,IF(AE44="",AC44+AD44,AC44+AD44+AE44))))</f>
        <v/>
      </c>
    </row>
    <row r="45" spans="1:32" ht="14.1" customHeight="1" x14ac:dyDescent="0.25"/>
    <row r="46" spans="1:32" ht="14.1" customHeight="1" x14ac:dyDescent="0.25"/>
    <row r="47" spans="1:32" ht="14.1" customHeight="1" x14ac:dyDescent="0.25"/>
  </sheetData>
  <mergeCells count="138">
    <mergeCell ref="Q28:R28"/>
    <mergeCell ref="Q29:R29"/>
    <mergeCell ref="Q30:R30"/>
    <mergeCell ref="S31:T31"/>
    <mergeCell ref="Q31:R31"/>
    <mergeCell ref="U31:V31"/>
    <mergeCell ref="S29:T29"/>
    <mergeCell ref="S30:T30"/>
    <mergeCell ref="U29:V29"/>
    <mergeCell ref="U30:V30"/>
    <mergeCell ref="AC25:AD25"/>
    <mergeCell ref="S25:T25"/>
    <mergeCell ref="S26:T26"/>
    <mergeCell ref="S27:T27"/>
    <mergeCell ref="S28:T28"/>
    <mergeCell ref="W31:X31"/>
    <mergeCell ref="Y27:Z27"/>
    <mergeCell ref="Y28:Z28"/>
    <mergeCell ref="Y29:Z29"/>
    <mergeCell ref="W30:X30"/>
    <mergeCell ref="C3:I3"/>
    <mergeCell ref="E4:L4"/>
    <mergeCell ref="AA25:AB25"/>
    <mergeCell ref="Y25:Z25"/>
    <mergeCell ref="W25:X25"/>
    <mergeCell ref="U25:V25"/>
    <mergeCell ref="E8:M8"/>
    <mergeCell ref="N8:P8"/>
    <mergeCell ref="Q7:AB7"/>
    <mergeCell ref="N7:P7"/>
    <mergeCell ref="G1:X1"/>
    <mergeCell ref="M3:S3"/>
    <mergeCell ref="W26:X26"/>
    <mergeCell ref="W27:X27"/>
    <mergeCell ref="U26:V26"/>
    <mergeCell ref="U27:V27"/>
    <mergeCell ref="Q25:R25"/>
    <mergeCell ref="Q26:R26"/>
    <mergeCell ref="E7:M7"/>
    <mergeCell ref="Q27:R27"/>
    <mergeCell ref="E9:M9"/>
    <mergeCell ref="N10:P10"/>
    <mergeCell ref="N9:P9"/>
    <mergeCell ref="E10:M10"/>
    <mergeCell ref="Q8:AB8"/>
    <mergeCell ref="Q9:AB9"/>
    <mergeCell ref="Q10:AB10"/>
    <mergeCell ref="E15:M15"/>
    <mergeCell ref="N19:P19"/>
    <mergeCell ref="E22:M22"/>
    <mergeCell ref="E20:M20"/>
    <mergeCell ref="E21:M21"/>
    <mergeCell ref="N22:P22"/>
    <mergeCell ref="AA3:AF3"/>
    <mergeCell ref="N44:P44"/>
    <mergeCell ref="A27:B27"/>
    <mergeCell ref="A29:B29"/>
    <mergeCell ref="A31:B31"/>
    <mergeCell ref="C29:P29"/>
    <mergeCell ref="C31:P31"/>
    <mergeCell ref="N34:P34"/>
    <mergeCell ref="A30:B30"/>
    <mergeCell ref="C28:P28"/>
    <mergeCell ref="F44:M44"/>
    <mergeCell ref="F38:M38"/>
    <mergeCell ref="N38:P38"/>
    <mergeCell ref="A25:B25"/>
    <mergeCell ref="A26:B26"/>
    <mergeCell ref="AC26:AD26"/>
    <mergeCell ref="AE26:AF26"/>
    <mergeCell ref="AA26:AB26"/>
    <mergeCell ref="Y26:Z26"/>
    <mergeCell ref="AC27:AD27"/>
    <mergeCell ref="C30:P30"/>
    <mergeCell ref="AC29:AD29"/>
    <mergeCell ref="AE29:AF29"/>
    <mergeCell ref="A28:B28"/>
    <mergeCell ref="AC28:AD28"/>
    <mergeCell ref="AE28:AF28"/>
    <mergeCell ref="W28:X28"/>
    <mergeCell ref="W29:X29"/>
    <mergeCell ref="U28:V28"/>
    <mergeCell ref="C25:P25"/>
    <mergeCell ref="C26:P26"/>
    <mergeCell ref="C27:P27"/>
    <mergeCell ref="AA27:AB27"/>
    <mergeCell ref="AA29:AB29"/>
    <mergeCell ref="AA28:AB28"/>
    <mergeCell ref="AE27:AF27"/>
    <mergeCell ref="AE25:AF25"/>
    <mergeCell ref="AC31:AD31"/>
    <mergeCell ref="AE31:AF31"/>
    <mergeCell ref="AA31:AB31"/>
    <mergeCell ref="Y31:Z31"/>
    <mergeCell ref="AC30:AD30"/>
    <mergeCell ref="AE30:AF30"/>
    <mergeCell ref="Y30:Z30"/>
    <mergeCell ref="AA30:AB30"/>
    <mergeCell ref="E11:M11"/>
    <mergeCell ref="N11:P11"/>
    <mergeCell ref="N18:P18"/>
    <mergeCell ref="N13:P13"/>
    <mergeCell ref="N12:P12"/>
    <mergeCell ref="N15:P15"/>
    <mergeCell ref="N14:P14"/>
    <mergeCell ref="Q17:AB17"/>
    <mergeCell ref="Q20:AB20"/>
    <mergeCell ref="E16:M16"/>
    <mergeCell ref="E17:M17"/>
    <mergeCell ref="E18:M18"/>
    <mergeCell ref="E19:M19"/>
    <mergeCell ref="E12:M12"/>
    <mergeCell ref="E13:M13"/>
    <mergeCell ref="E14:M14"/>
    <mergeCell ref="Q38:AA38"/>
    <mergeCell ref="F34:M34"/>
    <mergeCell ref="F35:M35"/>
    <mergeCell ref="N35:P35"/>
    <mergeCell ref="Q35:AA35"/>
    <mergeCell ref="N41:P41"/>
    <mergeCell ref="Q41:AA41"/>
    <mergeCell ref="Q44:AA44"/>
    <mergeCell ref="Q11:AB11"/>
    <mergeCell ref="Q12:AB12"/>
    <mergeCell ref="Q13:AB13"/>
    <mergeCell ref="Q14:AB14"/>
    <mergeCell ref="Q34:AA34"/>
    <mergeCell ref="Q18:AB18"/>
    <mergeCell ref="Q19:AB19"/>
    <mergeCell ref="F41:M41"/>
    <mergeCell ref="N21:P21"/>
    <mergeCell ref="N20:P20"/>
    <mergeCell ref="N17:P17"/>
    <mergeCell ref="N16:P16"/>
    <mergeCell ref="Q15:AB15"/>
    <mergeCell ref="Q16:AB16"/>
    <mergeCell ref="Q22:AB22"/>
    <mergeCell ref="Q21:AB21"/>
  </mergeCells>
  <pageMargins left="0.55118110236220474" right="0.55118110236220474" top="0.59055118110236227" bottom="0.78740157480314965" header="0.19685039370078741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6er</vt:lpstr>
      <vt:lpstr>'6er'!Druckbereich</vt:lpstr>
    </vt:vector>
  </TitlesOfParts>
  <Company>Seilzieherclub Waldkirch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Maike Roos</dc:creator>
  <cp:lastModifiedBy>Maike Roos</cp:lastModifiedBy>
  <cp:lastPrinted>2000-06-12T13:17:31Z</cp:lastPrinted>
  <dcterms:created xsi:type="dcterms:W3CDTF">2000-03-14T20:54:12Z</dcterms:created>
  <dcterms:modified xsi:type="dcterms:W3CDTF">2025-05-31T16:59:57Z</dcterms:modified>
</cp:coreProperties>
</file>